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uhammadAnwar\Documents\Cursor Projects\muhammad-anwar-site\public\templates\"/>
    </mc:Choice>
  </mc:AlternateContent>
  <xr:revisionPtr revIDLastSave="0" documentId="13_ncr:1_{BD8BFDD1-D852-4BBA-8FCA-8E037A498C42}" xr6:coauthVersionLast="47" xr6:coauthVersionMax="47" xr10:uidLastSave="{00000000-0000-0000-0000-000000000000}"/>
  <workbookProtection workbookPassword="9F76" lockStructure="1"/>
  <bookViews>
    <workbookView xWindow="-98" yWindow="-98" windowWidth="21795" windowHeight="12975" xr2:uid="{00000000-000D-0000-FFFF-FFFF00000000}"/>
  </bookViews>
  <sheets>
    <sheet name="Introduction" sheetId="1" r:id="rId1"/>
    <sheet name="Supplier Profile" sheetId="2" r:id="rId2"/>
    <sheet name="Questionnaire" sheetId="3" r:id="rId3"/>
    <sheet name="Risk Summary" sheetId="4" r:id="rId4"/>
    <sheet name="Findings &amp; Remediation" sheetId="5" r:id="rId5"/>
  </sheets>
  <definedNames>
    <definedName name="_xlnm._FilterDatabase" localSheetId="4" hidden="1">'Findings &amp; Remediation'!$A$5:$K$106</definedName>
    <definedName name="_xlnm._FilterDatabase" localSheetId="2" hidden="1">Questionnaire!$A$5:$K$65</definedName>
    <definedName name="_xlnm.Print_Area" localSheetId="0">Introduction!$A$1:$H$50</definedName>
    <definedName name="_xlnm.Print_Titles" localSheetId="4">'Findings &amp; Remediation'!$5:$5</definedName>
    <definedName name="_xlnm.Print_Titles" localSheetId="2">Questionnaire!$5:$5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6" i="5" l="1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C33" i="4"/>
  <c r="B33" i="4"/>
  <c r="C32" i="4"/>
  <c r="B32" i="4"/>
  <c r="C31" i="4"/>
  <c r="B31" i="4"/>
  <c r="C30" i="4"/>
  <c r="B30" i="4"/>
  <c r="C29" i="4"/>
  <c r="B29" i="4"/>
  <c r="C28" i="4"/>
  <c r="B28" i="4"/>
  <c r="C27" i="4"/>
  <c r="B27" i="4"/>
  <c r="C26" i="4"/>
  <c r="B26" i="4"/>
  <c r="E25" i="4"/>
  <c r="G25" i="4" s="1"/>
  <c r="D25" i="4"/>
  <c r="C25" i="4"/>
  <c r="B25" i="4"/>
  <c r="D24" i="4"/>
  <c r="C24" i="4"/>
  <c r="B24" i="4"/>
  <c r="C23" i="4"/>
  <c r="B23" i="4"/>
  <c r="C22" i="4"/>
  <c r="B22" i="4"/>
  <c r="C21" i="4"/>
  <c r="B21" i="4"/>
  <c r="C20" i="4"/>
  <c r="B20" i="4"/>
  <c r="C19" i="4"/>
  <c r="B19" i="4"/>
  <c r="C18" i="4"/>
  <c r="B18" i="4"/>
  <c r="C17" i="4"/>
  <c r="B17" i="4"/>
  <c r="B9" i="4"/>
  <c r="B8" i="4"/>
  <c r="B6" i="4"/>
  <c r="B12" i="4" s="1"/>
  <c r="J65" i="3"/>
  <c r="I65" i="3"/>
  <c r="J64" i="3"/>
  <c r="I64" i="3"/>
  <c r="J63" i="3"/>
  <c r="E33" i="4" s="1"/>
  <c r="I63" i="3"/>
  <c r="D33" i="4" s="1"/>
  <c r="J62" i="3"/>
  <c r="I62" i="3"/>
  <c r="J61" i="3"/>
  <c r="E32" i="4" s="1"/>
  <c r="I61" i="3"/>
  <c r="J60" i="3"/>
  <c r="I60" i="3"/>
  <c r="J59" i="3"/>
  <c r="I59" i="3"/>
  <c r="J58" i="3"/>
  <c r="E31" i="4" s="1"/>
  <c r="I58" i="3"/>
  <c r="J57" i="3"/>
  <c r="I57" i="3"/>
  <c r="J56" i="3"/>
  <c r="I56" i="3"/>
  <c r="J55" i="3"/>
  <c r="I55" i="3"/>
  <c r="J54" i="3"/>
  <c r="E30" i="4" s="1"/>
  <c r="G30" i="4" s="1"/>
  <c r="I54" i="3"/>
  <c r="D30" i="4" s="1"/>
  <c r="J53" i="3"/>
  <c r="I53" i="3"/>
  <c r="J52" i="3"/>
  <c r="I52" i="3"/>
  <c r="J51" i="3"/>
  <c r="E29" i="4" s="1"/>
  <c r="F29" i="4" s="1"/>
  <c r="I51" i="3"/>
  <c r="D29" i="4" s="1"/>
  <c r="J50" i="3"/>
  <c r="I50" i="3"/>
  <c r="J49" i="3"/>
  <c r="I49" i="3"/>
  <c r="J48" i="3"/>
  <c r="E28" i="4" s="1"/>
  <c r="I48" i="3"/>
  <c r="D28" i="4" s="1"/>
  <c r="J47" i="3"/>
  <c r="I47" i="3"/>
  <c r="J46" i="3"/>
  <c r="I46" i="3"/>
  <c r="J45" i="3"/>
  <c r="I45" i="3"/>
  <c r="J44" i="3"/>
  <c r="I44" i="3"/>
  <c r="J43" i="3"/>
  <c r="I43" i="3"/>
  <c r="J42" i="3"/>
  <c r="E26" i="4" s="1"/>
  <c r="I42" i="3"/>
  <c r="J41" i="3"/>
  <c r="I41" i="3"/>
  <c r="J40" i="3"/>
  <c r="I40" i="3"/>
  <c r="J39" i="3"/>
  <c r="I39" i="3"/>
  <c r="J38" i="3"/>
  <c r="I38" i="3"/>
  <c r="J37" i="3"/>
  <c r="I37" i="3"/>
  <c r="J36" i="3"/>
  <c r="E24" i="4" s="1"/>
  <c r="F24" i="4" s="1"/>
  <c r="I36" i="3"/>
  <c r="J35" i="3"/>
  <c r="I35" i="3"/>
  <c r="J34" i="3"/>
  <c r="I34" i="3"/>
  <c r="J33" i="3"/>
  <c r="I33" i="3"/>
  <c r="J32" i="3"/>
  <c r="I32" i="3"/>
  <c r="J31" i="3"/>
  <c r="I31" i="3"/>
  <c r="J30" i="3"/>
  <c r="E23" i="4" s="1"/>
  <c r="I30" i="3"/>
  <c r="D23" i="4" s="1"/>
  <c r="J29" i="3"/>
  <c r="I29" i="3"/>
  <c r="J28" i="3"/>
  <c r="I28" i="3"/>
  <c r="J27" i="3"/>
  <c r="I27" i="3"/>
  <c r="J26" i="3"/>
  <c r="I26" i="3"/>
  <c r="J25" i="3"/>
  <c r="I25" i="3"/>
  <c r="J24" i="3"/>
  <c r="I24" i="3"/>
  <c r="J23" i="3"/>
  <c r="I23" i="3"/>
  <c r="J22" i="3"/>
  <c r="E21" i="4" s="1"/>
  <c r="G21" i="4" s="1"/>
  <c r="I22" i="3"/>
  <c r="D21" i="4" s="1"/>
  <c r="J21" i="3"/>
  <c r="I21" i="3"/>
  <c r="J20" i="3"/>
  <c r="I20" i="3"/>
  <c r="J19" i="3"/>
  <c r="I19" i="3"/>
  <c r="J18" i="3"/>
  <c r="E20" i="4" s="1"/>
  <c r="G20" i="4" s="1"/>
  <c r="I18" i="3"/>
  <c r="D20" i="4" s="1"/>
  <c r="J17" i="3"/>
  <c r="I17" i="3"/>
  <c r="J16" i="3"/>
  <c r="I16" i="3"/>
  <c r="J15" i="3"/>
  <c r="I15" i="3"/>
  <c r="J14" i="3"/>
  <c r="E19" i="4" s="1"/>
  <c r="F19" i="4" s="1"/>
  <c r="I14" i="3"/>
  <c r="D19" i="4" s="1"/>
  <c r="J13" i="3"/>
  <c r="I13" i="3"/>
  <c r="J12" i="3"/>
  <c r="I12" i="3"/>
  <c r="J11" i="3"/>
  <c r="I11" i="3"/>
  <c r="J10" i="3"/>
  <c r="I10" i="3"/>
  <c r="D18" i="4" s="1"/>
  <c r="J9" i="3"/>
  <c r="I9" i="3"/>
  <c r="J8" i="3"/>
  <c r="I8" i="3"/>
  <c r="J7" i="3"/>
  <c r="I7" i="3"/>
  <c r="J6" i="3"/>
  <c r="E17" i="4" s="1"/>
  <c r="I6" i="3"/>
  <c r="D17" i="4" s="1"/>
  <c r="B19" i="2"/>
  <c r="B20" i="2" s="1"/>
  <c r="B10" i="4" s="1"/>
  <c r="B7" i="4" l="1"/>
  <c r="B11" i="4" s="1"/>
  <c r="D26" i="4"/>
  <c r="E18" i="4"/>
  <c r="F18" i="4" s="1"/>
  <c r="D22" i="4"/>
  <c r="D31" i="4"/>
  <c r="D27" i="4"/>
  <c r="E22" i="4"/>
  <c r="G22" i="4" s="1"/>
  <c r="E27" i="4"/>
  <c r="D32" i="4"/>
  <c r="G32" i="4"/>
  <c r="F32" i="4"/>
  <c r="G28" i="4"/>
  <c r="F28" i="4"/>
  <c r="F26" i="4"/>
  <c r="G26" i="4"/>
  <c r="G31" i="4"/>
  <c r="F31" i="4"/>
  <c r="F17" i="4"/>
  <c r="G17" i="4"/>
  <c r="G23" i="4"/>
  <c r="F23" i="4"/>
  <c r="F33" i="4"/>
  <c r="G33" i="4"/>
  <c r="G27" i="4"/>
  <c r="F27" i="4"/>
  <c r="G29" i="4"/>
  <c r="F20" i="4"/>
  <c r="G24" i="4"/>
  <c r="G19" i="4"/>
  <c r="F30" i="4"/>
  <c r="F21" i="4"/>
  <c r="F25" i="4"/>
  <c r="F22" i="4" l="1"/>
  <c r="G18" i="4"/>
</calcChain>
</file>

<file path=xl/sharedStrings.xml><?xml version="1.0" encoding="utf-8"?>
<sst xmlns="http://schemas.openxmlformats.org/spreadsheetml/2006/main" count="392" uniqueCount="319">
  <si>
    <t>CYBER · GRC · AI ASSURANCE  ·  FREE TEMPLATE</t>
  </si>
  <si>
    <t>Third-Party Risk Management Security Questionnaire</t>
  </si>
  <si>
    <t>A weighted security questionnaire to assess suppliers and service providers — 60 questions across 17 domains, including AI usage, with automatic risk scoring.</t>
  </si>
  <si>
    <t>ABOUT THIS WORKBOOK</t>
  </si>
  <si>
    <t>Send this workbook to a supplier to complete, then review the responses and evidence. Scores, domain ratings, the residual risk rating and an onboarding recommendation calculate automatically.</t>
  </si>
  <si>
    <t>Aligned with common good practice — ISO/IEC 27001, the Australian Privacy Act, the ISM and SOCI supply-chain expectations — and adaptable to your own risk appetite by changing question weights.</t>
  </si>
  <si>
    <t>HOW TO USE IT</t>
  </si>
  <si>
    <t>1.  Assessor: complete the assessor fields on Supplier Profile, including Service criticality and Data sensitivity to set the inherent risk tier.</t>
  </si>
  <si>
    <t>2.  Optionally adjust question weights (1 = low, 3 = critical) on the Questionnaire to reflect your risk appetite.</t>
  </si>
  <si>
    <t>3.  Supplier: complete Supplier Profile details, then answer every question (Yes / Partial / No / N/A), adding comments and evidence references.</t>
  </si>
  <si>
    <t>4.  Assessor: review responses and evidence, adding notes where answers need challenge or clarification.</t>
  </si>
  <si>
    <t>5.  Review the Risk Summary: overall score, domain ratings, critical gaps, residual risk and the recommendation.</t>
  </si>
  <si>
    <t>6.  Record gaps on Findings &amp; Remediation with owners and due dates, and track them to closure.</t>
  </si>
  <si>
    <t>WHAT'S IN EACH TAB</t>
  </si>
  <si>
    <t>Supplier Profile</t>
  </si>
  <si>
    <t>Supplier details, service description, data locations and the calculated inherent risk tier.</t>
  </si>
  <si>
    <t>Questionnaire</t>
  </si>
  <si>
    <t>60 weighted questions across 17 domains with responses, evidence and assessor notes.</t>
  </si>
  <si>
    <t>Risk Summary</t>
  </si>
  <si>
    <t>Overall score, critical gaps, residual risk rating, onboarding recommendation and domain scores with a chart.</t>
  </si>
  <si>
    <t>Findings &amp; Remediation</t>
  </si>
  <si>
    <t>Register of gaps with risk rating, remediation, owners, due dates, status and overdue tracking.</t>
  </si>
  <si>
    <t>COLOUR LEGEND</t>
  </si>
  <si>
    <t>Input cell</t>
  </si>
  <si>
    <t>Light-blue cells are for the supplier or assessor to complete. Dropdowns appear where a list applies.</t>
  </si>
  <si>
    <t>Yes</t>
  </si>
  <si>
    <t>Control fully in place — scores 2 × weight.</t>
  </si>
  <si>
    <t>Partial</t>
  </si>
  <si>
    <t>Control partly in place — scores 1 × weight.</t>
  </si>
  <si>
    <t>No</t>
  </si>
  <si>
    <t>Control not in place — scores 0. 'No' on a weight-3 question is a critical gap.</t>
  </si>
  <si>
    <t>N/A</t>
  </si>
  <si>
    <t>Not applicable to the service — excluded from scoring.</t>
  </si>
  <si>
    <t>ABOUT THE AUTHOR</t>
  </si>
  <si>
    <t>Muhammad Anwar — Cybersecurity &amp; Compliance Assurance Leader</t>
  </si>
  <si>
    <t>Independent advisor specialising in the ISM, PSPF, NIST SP 800-53, ISO/IEC 27001, SOCI Act and AI governance (ISO/IEC 42001) for Defence, Federal Government and critical infrastructure. MBA · AAICD · Melbourne, Australia.</t>
  </si>
  <si>
    <t>Website</t>
  </si>
  <si>
    <t>www.muhammad-anwar.com</t>
  </si>
  <si>
    <t>LinkedIn</t>
  </si>
  <si>
    <t>linkedin.com/in/muhammadanwar-cybersecurity</t>
  </si>
  <si>
    <t>Need help?</t>
  </si>
  <si>
    <t>Talk to the AI agent at muhammad-anwar.com/agent</t>
  </si>
  <si>
    <t>LICENCE &amp; DISCLAIMER</t>
  </si>
  <si>
    <t>Free to use and adapt within your organisation. Please do not resell or redistribute this template as your own.</t>
  </si>
  <si>
    <t>Provided as-is for general guidance. It is not legal advice and does not replace professional judgement or the official standards and frameworks it references.</t>
  </si>
  <si>
    <t>This tab is protected so the branding and guidance stay intact. All other tabs are fully editable.</t>
  </si>
  <si>
    <t>Version 1.0  ·  09 October 2026  ·  © Muhammad Anwar</t>
  </si>
  <si>
    <t>muhammad-anwar.com</t>
  </si>
  <si>
    <t>Describe the supplier and the service — this sets the inherent risk tier</t>
  </si>
  <si>
    <t>SUPPLIER DETAILS</t>
  </si>
  <si>
    <t>Supplier legal name</t>
  </si>
  <si>
    <t>Completed by: supplier</t>
  </si>
  <si>
    <t>ABN / company number</t>
  </si>
  <si>
    <t>Primary security contact (name, role)</t>
  </si>
  <si>
    <t>Services provided</t>
  </si>
  <si>
    <t>Brief description of the products/services in scope</t>
  </si>
  <si>
    <t>Hosting / data locations</t>
  </si>
  <si>
    <t>Countries and providers where our data is stored or processed</t>
  </si>
  <si>
    <t>Key sub-processors</t>
  </si>
  <si>
    <t>Third parties with access to our data</t>
  </si>
  <si>
    <t>Contract owner (our organisation)</t>
  </si>
  <si>
    <t>Completed by: assessor</t>
  </si>
  <si>
    <t>Assessor</t>
  </si>
  <si>
    <t>Assessment date</t>
  </si>
  <si>
    <t>dd/mm/yyyy</t>
  </si>
  <si>
    <t>Service criticality</t>
  </si>
  <si>
    <t>Impact to us if the service is unavailable: Low / Medium / High / Critical</t>
  </si>
  <si>
    <t>Data sensitivity</t>
  </si>
  <si>
    <t>Most sensitive data the supplier accesses: Public / Internal / Confidential / Highly sensitive</t>
  </si>
  <si>
    <t>INHERENT RISK (CALCULATED)</t>
  </si>
  <si>
    <t>Inherent risk score (1–16)</t>
  </si>
  <si>
    <t>Criticality (1–4) × data sensitivity (1–4)</t>
  </si>
  <si>
    <t>Inherent risk tier</t>
  </si>
  <si>
    <t>Tier 1 ≥ 12 · Tier 2 ≥ 6 · Tier 3 ≥ 3 · Tier 4 below 3. Higher tiers need deeper assurance and more frequent review.</t>
  </si>
  <si>
    <t>Security Questionnaire</t>
  </si>
  <si>
    <t>Supplier: answer each question and reference supporting evidence. Assessor: review and add notes.</t>
  </si>
  <si>
    <t>ID</t>
  </si>
  <si>
    <t>Domain</t>
  </si>
  <si>
    <t>Question</t>
  </si>
  <si>
    <t>Expected evidence</t>
  </si>
  <si>
    <t>Weight (1–3)</t>
  </si>
  <si>
    <t>Response</t>
  </si>
  <si>
    <t>Supplier comments</t>
  </si>
  <si>
    <t>Evidence reference</t>
  </si>
  <si>
    <t>Score</t>
  </si>
  <si>
    <t>Max score</t>
  </si>
  <si>
    <t>Assessor notes</t>
  </si>
  <si>
    <t>01.1</t>
  </si>
  <si>
    <t>Governance &amp; Policy</t>
  </si>
  <si>
    <t>Do you maintain an information security policy approved by senior management and reviewed at least annually?</t>
  </si>
  <si>
    <t>Policy document with approval and review dates</t>
  </si>
  <si>
    <t>01.2</t>
  </si>
  <si>
    <t>Is there a named person accountable for information security?</t>
  </si>
  <si>
    <t>Org chart or role description</t>
  </si>
  <si>
    <t>01.3</t>
  </si>
  <si>
    <t>Do you have documented policies covering acceptable use, access control, incident response and data protection?</t>
  </si>
  <si>
    <t>Policy index</t>
  </si>
  <si>
    <t>01.4</t>
  </si>
  <si>
    <t>Are information security responsibilities included in employee and contractor agreements?</t>
  </si>
  <si>
    <t>Template employment / contractor clauses</t>
  </si>
  <si>
    <t>02.1</t>
  </si>
  <si>
    <t>Certifications &amp; Assurance</t>
  </si>
  <si>
    <t>Do you hold a current ISO/IEC 27001 certification covering the services you provide to us?</t>
  </si>
  <si>
    <t>Certificate and scope statement</t>
  </si>
  <si>
    <t>02.2</t>
  </si>
  <si>
    <t>Can you provide an independent assurance report (e.g. SOC 2 Type II, IRAP) for the services in scope?</t>
  </si>
  <si>
    <t>Report and bridge letter</t>
  </si>
  <si>
    <t>02.3</t>
  </si>
  <si>
    <t>Do you conduct independent penetration testing at least annually and remediate findings?</t>
  </si>
  <si>
    <t>Executive summary and remediation evidence</t>
  </si>
  <si>
    <t>02.4</t>
  </si>
  <si>
    <t>Do you comply with the Australian Privacy Act 1988 and the Australian Privacy Principles?</t>
  </si>
  <si>
    <t>Privacy policy, privacy program evidence</t>
  </si>
  <si>
    <t>03.1</t>
  </si>
  <si>
    <t>Risk Management</t>
  </si>
  <si>
    <t>Do you operate a documented information security risk management process?</t>
  </si>
  <si>
    <t>Risk methodology and sample risk register</t>
  </si>
  <si>
    <t>03.2</t>
  </si>
  <si>
    <t>Are risks reviewed at least annually and when significant changes occur?</t>
  </si>
  <si>
    <t>Risk review records</t>
  </si>
  <si>
    <t>03.3</t>
  </si>
  <si>
    <t>Do you assess the security of your own suppliers (fourth parties)?</t>
  </si>
  <si>
    <t>Supplier assessment process</t>
  </si>
  <si>
    <t>03.4</t>
  </si>
  <si>
    <t>Do you maintain cyber insurance appropriate to the services provided?</t>
  </si>
  <si>
    <t>Certificate of currency</t>
  </si>
  <si>
    <t>04.1</t>
  </si>
  <si>
    <t>People Security</t>
  </si>
  <si>
    <t>Are background checks performed on staff with access to customer data, proportionate to role?</t>
  </si>
  <si>
    <t>Screening policy</t>
  </si>
  <si>
    <t>04.2</t>
  </si>
  <si>
    <t>Do all staff complete security awareness training on hire and at least annually?</t>
  </si>
  <si>
    <t>Training records / completion rates</t>
  </si>
  <si>
    <t>04.3</t>
  </si>
  <si>
    <t>Do staff and contractors sign confidentiality agreements?</t>
  </si>
  <si>
    <t>NDA template</t>
  </si>
  <si>
    <t>04.4</t>
  </si>
  <si>
    <t>Is access removed promptly (within one business day) when staff leave or change role?</t>
  </si>
  <si>
    <t>Leaver process and evidence</t>
  </si>
  <si>
    <t>05.1</t>
  </si>
  <si>
    <t>Identity &amp; Access Management</t>
  </si>
  <si>
    <t>Is multi-factor authentication enforced for all remote, administrative and cloud console access?</t>
  </si>
  <si>
    <t>MFA configuration evidence</t>
  </si>
  <si>
    <t>05.2</t>
  </si>
  <si>
    <t>Is access granted on a least-privilege basis and reviewed at least quarterly for privileged accounts?</t>
  </si>
  <si>
    <t>Access review records</t>
  </si>
  <si>
    <t>05.3</t>
  </si>
  <si>
    <t>Are privileged accounts separate from everyday user accounts and monitored?</t>
  </si>
  <si>
    <t>PAM process / tooling</t>
  </si>
  <si>
    <t>05.4</t>
  </si>
  <si>
    <t>Are shared or generic accounts prohibited or tightly controlled?</t>
  </si>
  <si>
    <t>Account policy</t>
  </si>
  <si>
    <t>06.1</t>
  </si>
  <si>
    <t>Data Protection &amp; Privacy</t>
  </si>
  <si>
    <t>Do you maintain an inventory of where our data is stored and processed?</t>
  </si>
  <si>
    <t>Data flow diagram / data map</t>
  </si>
  <si>
    <t>06.2</t>
  </si>
  <si>
    <t>Is our data stored and processed only in Australia, or disclosed locations we have approved?</t>
  </si>
  <si>
    <t>Data residency statement</t>
  </si>
  <si>
    <t>06.3</t>
  </si>
  <si>
    <t>Is our data logically segregated from other customers' data?</t>
  </si>
  <si>
    <t>Architecture description</t>
  </si>
  <si>
    <t>06.4</t>
  </si>
  <si>
    <t>Is our data securely deleted or returned at contract end, with certification on request?</t>
  </si>
  <si>
    <t>Data disposal procedure</t>
  </si>
  <si>
    <t>07.1</t>
  </si>
  <si>
    <t>Encryption</t>
  </si>
  <si>
    <t>Is our data encrypted in transit using current protocols (TLS 1.2 or higher)?</t>
  </si>
  <si>
    <t>Configuration evidence</t>
  </si>
  <si>
    <t>07.2</t>
  </si>
  <si>
    <t>Is our data encrypted at rest using strong algorithms (e.g. AES-256)?</t>
  </si>
  <si>
    <t>Encryption standard / configuration</t>
  </si>
  <si>
    <t>07.3</t>
  </si>
  <si>
    <t>Are encryption keys managed securely, with defined access and rotation?</t>
  </si>
  <si>
    <t>Key management procedure</t>
  </si>
  <si>
    <t>08.1</t>
  </si>
  <si>
    <t>Vulnerability &amp; Patch Management</t>
  </si>
  <si>
    <t>Are systems scanned for vulnerabilities at least monthly?</t>
  </si>
  <si>
    <t>Scan schedule and sample report</t>
  </si>
  <si>
    <t>08.2</t>
  </si>
  <si>
    <t>Are critical vulnerabilities on internet-facing systems patched within 48 hours to two weeks, per risk?</t>
  </si>
  <si>
    <t>Patch policy and metrics</t>
  </si>
  <si>
    <t>08.3</t>
  </si>
  <si>
    <t>Are unsupported operating systems and applications removed or isolated?</t>
  </si>
  <si>
    <t>Asset lifecycle evidence</t>
  </si>
  <si>
    <t>08.4</t>
  </si>
  <si>
    <t>Do you apply application control and system hardening to servers and endpoints?</t>
  </si>
  <si>
    <t>Hardening standard</t>
  </si>
  <si>
    <t>09.1</t>
  </si>
  <si>
    <t>Logging &amp; Monitoring</t>
  </si>
  <si>
    <t>Are security events logged centrally and retained for at least 12 months?</t>
  </si>
  <si>
    <t>Logging standard / SIEM evidence</t>
  </si>
  <si>
    <t>09.2</t>
  </si>
  <si>
    <t>Are logs monitored for suspicious activity, with alerts investigated?</t>
  </si>
  <si>
    <t>Monitoring process / SOC description</t>
  </si>
  <si>
    <t>09.3</t>
  </si>
  <si>
    <t>Are system clocks synchronised to a trusted time source?</t>
  </si>
  <si>
    <t>NTP configuration</t>
  </si>
  <si>
    <t>10.1</t>
  </si>
  <si>
    <t>Incident Management</t>
  </si>
  <si>
    <t>Do you have a documented and tested incident response plan?</t>
  </si>
  <si>
    <t>Plan and last test date</t>
  </si>
  <si>
    <t>10.2</t>
  </si>
  <si>
    <t>Will you notify us of a security incident affecting our data within an agreed timeframe (e.g. 24 hours)?</t>
  </si>
  <si>
    <t>Contract clause / notification procedure</t>
  </si>
  <si>
    <t>10.3</t>
  </si>
  <si>
    <t>Do you have processes to support notifiable data breach obligations under the Privacy Act?</t>
  </si>
  <si>
    <t>Breach response procedure</t>
  </si>
  <si>
    <t>10.4</t>
  </si>
  <si>
    <t>Do you conduct post-incident reviews and share lessons learned with affected customers?</t>
  </si>
  <si>
    <t>Sample post-incident report (redacted)</t>
  </si>
  <si>
    <t>11.1</t>
  </si>
  <si>
    <t>Business Continuity &amp; Resilience</t>
  </si>
  <si>
    <t>Do you maintain business continuity and disaster recovery plans for the services provided?</t>
  </si>
  <si>
    <t>BCP / DR plan summary</t>
  </si>
  <si>
    <t>11.2</t>
  </si>
  <si>
    <t>Are BCP/DR plans tested at least annually?</t>
  </si>
  <si>
    <t>Test reports</t>
  </si>
  <si>
    <t>11.3</t>
  </si>
  <si>
    <t>Are backups taken regularly, stored securely (including offline or immutable copies) and restoration tested?</t>
  </si>
  <si>
    <t>Backup policy and restore test results</t>
  </si>
  <si>
    <t>11.4</t>
  </si>
  <si>
    <t>Are recovery time and recovery point objectives defined and met for our services?</t>
  </si>
  <si>
    <t>RTO / RPO statement</t>
  </si>
  <si>
    <t>12.1</t>
  </si>
  <si>
    <t>Secure Development</t>
  </si>
  <si>
    <t>Do you follow a secure software development lifecycle (e.g. OWASP practices, code review)?</t>
  </si>
  <si>
    <t>SDLC documentation</t>
  </si>
  <si>
    <t>12.2</t>
  </si>
  <si>
    <t>Is security testing (SAST/DAST/dependency scanning) performed before release?</t>
  </si>
  <si>
    <t>Pipeline evidence</t>
  </si>
  <si>
    <t>12.3</t>
  </si>
  <si>
    <t>Are development, test and production environments separated, with no real customer data in test?</t>
  </si>
  <si>
    <t>Environment architecture</t>
  </si>
  <si>
    <t>13.1</t>
  </si>
  <si>
    <t>Cloud &amp; Hosting</t>
  </si>
  <si>
    <t>Which cloud providers and regions host the services provided to us?</t>
  </si>
  <si>
    <t>Hosting statement</t>
  </si>
  <si>
    <t>13.2</t>
  </si>
  <si>
    <t>Is cloud configuration monitored against a security baseline (e.g. CIS benchmarks)?</t>
  </si>
  <si>
    <t>CSPM reports</t>
  </si>
  <si>
    <t>13.3</t>
  </si>
  <si>
    <t>Are shared-responsibility boundaries with your cloud providers documented and managed?</t>
  </si>
  <si>
    <t>Responsibility matrix</t>
  </si>
  <si>
    <t>14.1</t>
  </si>
  <si>
    <t>Sub-processors (Fourth Parties)</t>
  </si>
  <si>
    <t>Do you maintain and share a list of sub-processors with access to our data?</t>
  </si>
  <si>
    <t>Sub-processor list</t>
  </si>
  <si>
    <t>14.2</t>
  </si>
  <si>
    <t>Will you notify us in advance of new sub-processors or material changes?</t>
  </si>
  <si>
    <t>Contract clause</t>
  </si>
  <si>
    <t>14.3</t>
  </si>
  <si>
    <t>Are sub-processors bound by security obligations equivalent to yours?</t>
  </si>
  <si>
    <t>Sub-processor agreement template</t>
  </si>
  <si>
    <t>15.1</t>
  </si>
  <si>
    <t>AI &amp; Emerging Technology</t>
  </si>
  <si>
    <t>Do any services provided to us use AI or machine learning features? If so, which?</t>
  </si>
  <si>
    <t>AI feature register</t>
  </si>
  <si>
    <t>15.2</t>
  </si>
  <si>
    <t>Is our data used to train, fine-tune or improve AI models (yours or third parties')?</t>
  </si>
  <si>
    <t>AI data-use statement</t>
  </si>
  <si>
    <t>15.3</t>
  </si>
  <si>
    <t>Can AI features be disabled or restricted for our tenancy?</t>
  </si>
  <si>
    <t>Configuration options</t>
  </si>
  <si>
    <t>15.4</t>
  </si>
  <si>
    <t>Do you have an AI governance policy or framework (e.g. aligned to ISO/IEC 42001)?</t>
  </si>
  <si>
    <t>AI policy / governance evidence</t>
  </si>
  <si>
    <t>16.1</t>
  </si>
  <si>
    <t>Physical Security</t>
  </si>
  <si>
    <t>Are facilities hosting our data protected by access controls, monitoring and environmental safeguards?</t>
  </si>
  <si>
    <t>Data centre certifications / site controls</t>
  </si>
  <si>
    <t>16.2</t>
  </si>
  <si>
    <t>Are visitors logged and escorted in secure areas?</t>
  </si>
  <si>
    <t>Visitor procedure</t>
  </si>
  <si>
    <t>17.1</t>
  </si>
  <si>
    <t>Government &amp; Regulatory (if applicable)</t>
  </si>
  <si>
    <t>For Australian Government work: are systems aligned with the ISM and assessed through IRAP where required?</t>
  </si>
  <si>
    <t>IRAP report / ISM compliance statement</t>
  </si>
  <si>
    <t>17.2</t>
  </si>
  <si>
    <t>Do you have staff with Australian Government security clearances where the contract requires them?</t>
  </si>
  <si>
    <t>Clearance register (summary)</t>
  </si>
  <si>
    <t>17.3</t>
  </si>
  <si>
    <t>For critical infrastructure customers: can you support SOCI Act supply chain and reporting obligations?</t>
  </si>
  <si>
    <t>SOCI support statement</t>
  </si>
  <si>
    <t>Calculated automatically from the Questionnaire and Supplier Profile</t>
  </si>
  <si>
    <t>OVERALL</t>
  </si>
  <si>
    <t>Questions answered</t>
  </si>
  <si>
    <t>Overall security score</t>
  </si>
  <si>
    <t>"No" responses</t>
  </si>
  <si>
    <t>Critical gaps ("No" on weight-3 questions)</t>
  </si>
  <si>
    <t>Residual risk rating</t>
  </si>
  <si>
    <t>Recommendation</t>
  </si>
  <si>
    <t>BY DOMAIN</t>
  </si>
  <si>
    <t>Questions</t>
  </si>
  <si>
    <t>Answered</t>
  </si>
  <si>
    <t>Max</t>
  </si>
  <si>
    <t>Score %</t>
  </si>
  <si>
    <t>Rating</t>
  </si>
  <si>
    <t>Scoring: Yes = 2 × weight, Partial = 1 × weight, No = 0. N/A responses are excluded from the maximum. Rating: Strong ≥ 85% · Adequate ≥ 70% · Weak ≥ 50% · Poor below 50%.</t>
  </si>
  <si>
    <t>Track gaps identified in the assessment through to closure</t>
  </si>
  <si>
    <t>Finding ref</t>
  </si>
  <si>
    <t>Question ID</t>
  </si>
  <si>
    <t>Finding</t>
  </si>
  <si>
    <t>Risk rating</t>
  </si>
  <si>
    <t>Required remediation</t>
  </si>
  <si>
    <t>Supplier owner</t>
  </si>
  <si>
    <t>Our owner</t>
  </si>
  <si>
    <t>Due date</t>
  </si>
  <si>
    <t>Status</t>
  </si>
  <si>
    <t>Date closed</t>
  </si>
  <si>
    <t>Days overdue</t>
  </si>
  <si>
    <t>F-001</t>
  </si>
  <si>
    <t>(example) MFA is not enforced for administrator access to the supplier's cloud console.</t>
  </si>
  <si>
    <t>High</t>
  </si>
  <si>
    <t>Enforce phishing-resistant MFA for all administrative access and provide configuration evidence.</t>
  </si>
  <si>
    <t>Supplier CISO</t>
  </si>
  <si>
    <t>Contract owner</t>
  </si>
  <si>
    <t>31/01/2027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</si>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</sst>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theme="1"/>
      <name val="Calibri"/>
      <family val="2"/>
      <scheme val="minor"/>
    </font>
    <font>
      <b/>
      <sz val="16"/>
      <color rgb="FFF2F4F8"/>
      <name val="Arial"/>
    </font>
    <font>
      <sz val="9"/>
      <color rgb="FF5EE7FF"/>
      <name val="Arial"/>
    </font>
    <font>
      <sz val="9"/>
      <color rgb="FFB4BCCB"/>
      <name val="Arial"/>
    </font>
    <font>
      <b/>
      <sz val="10"/>
      <color rgb="FF1F4FB8"/>
      <name val="Arial"/>
    </font>
    <font>
      <b/>
      <sz val="10"/>
      <color rgb="FF1A1F2E"/>
      <name val="Arial"/>
    </font>
    <font>
      <sz val="10"/>
      <color rgb="FF1F4FB8"/>
      <name val="Arial"/>
    </font>
    <font>
      <i/>
      <sz val="9"/>
      <color rgb="FF7D8697"/>
      <name val="Arial"/>
    </font>
    <font>
      <b/>
      <sz val="10"/>
      <color rgb="FFF2F4F8"/>
      <name val="Arial"/>
    </font>
    <font>
      <sz val="10"/>
      <color rgb="FF1A1F2E"/>
      <name val="Arial"/>
    </font>
    <font>
      <i/>
      <sz val="10"/>
      <color rgb="FF7D8697"/>
      <name val="Arial"/>
    </font>
    <font>
      <b/>
      <sz val="9"/>
      <color rgb="FF5EE7FF"/>
      <name val="Arial"/>
    </font>
    <font>
      <b/>
      <sz val="24"/>
      <color rgb="FFF2F4F8"/>
      <name val="Arial"/>
    </font>
    <font>
      <sz val="11"/>
      <color rgb="FFB4BCCB"/>
      <name val="Arial"/>
    </font>
    <font>
      <b/>
      <sz val="10"/>
      <color rgb="FF5EE7FF"/>
      <name val="Arial"/>
    </font>
    <font>
      <sz val="10"/>
      <color rgb="FFF2F4F8"/>
      <name val="Arial"/>
    </font>
    <font>
      <sz val="10"/>
      <color rgb="FFB4BCCB"/>
      <name val="Arial"/>
    </font>
    <font>
      <b/>
      <sz val="12"/>
      <color rgb="FFF2F4F8"/>
      <name val="Arial"/>
    </font>
    <font>
      <u/>
      <sz val="10"/>
      <color rgb="FF5EE7FF"/>
      <name val="Arial"/>
    </font>
    <font>
      <sz val="9"/>
      <color rgb="FF7D8697"/>
      <name val="Arial"/>
    </font>
  </fonts>
  <fills count="15">
    <fill>
      <patternFill patternType="none"/>
    </fill>
    <fill>
      <patternFill patternType="gray125"/>
    </fill>
    <fill>
      <patternFill patternType="solid">
        <fgColor rgb="FF0B0E1A"/>
        <bgColor rgb="FF0B0E1A"/>
      </patternFill>
    </fill>
    <fill>
      <patternFill patternType="solid">
        <fgColor rgb="FF5EE7FF"/>
        <bgColor rgb="FF5EE7FF"/>
      </patternFill>
    </fill>
    <fill>
      <patternFill patternType="solid">
        <fgColor rgb="FF4D7CFF"/>
        <bgColor rgb="FF4D7CFF"/>
      </patternFill>
    </fill>
    <fill>
      <patternFill patternType="solid">
        <fgColor rgb="FFA36BFF"/>
        <bgColor rgb="FFA36BFF"/>
      </patternFill>
    </fill>
    <fill>
      <patternFill patternType="solid">
        <fgColor rgb="FFFF5FD2"/>
        <bgColor rgb="FFFF5FD2"/>
      </patternFill>
    </fill>
    <fill>
      <patternFill patternType="solid">
        <fgColor rgb="FFF4F6FB"/>
        <bgColor rgb="FFF4F6FB"/>
      </patternFill>
    </fill>
    <fill>
      <patternFill patternType="solid">
        <fgColor rgb="FFE9FBFF"/>
        <bgColor rgb="FFE9FBFF"/>
      </patternFill>
    </fill>
    <fill>
      <patternFill patternType="solid">
        <fgColor rgb="FF131A33"/>
        <bgColor rgb="FF131A33"/>
      </patternFill>
    </fill>
    <fill>
      <patternFill patternType="solid">
        <fgColor rgb="FF05060A"/>
        <bgColor rgb="FF05060A"/>
      </patternFill>
    </fill>
    <fill>
      <patternFill patternType="solid">
        <fgColor rgb="FFD8F5DF"/>
        <bgColor rgb="FFD8F5DF"/>
      </patternFill>
    </fill>
    <fill>
      <patternFill patternType="solid">
        <fgColor rgb="FFFFF0CC"/>
        <bgColor rgb="FFFFF0CC"/>
      </patternFill>
    </fill>
    <fill>
      <patternFill patternType="solid">
        <fgColor rgb="FFFBD9D9"/>
        <bgColor rgb="FFFBD9D9"/>
      </patternFill>
    </fill>
    <fill>
      <patternFill patternType="solid">
        <fgColor rgb="FFECEEF3"/>
        <bgColor rgb="FFECEEF3"/>
      </patternFill>
    </fill>
  </fills>
  <borders count="4">
    <border>
      <left/>
      <right/>
      <top/>
      <bottom/>
      <diagonal/>
    </border>
    <border>
      <left style="thin">
        <color rgb="FFD5DBE7"/>
      </left>
      <right style="thin">
        <color rgb="FFD5DBE7"/>
      </right>
      <top style="thin">
        <color rgb="FFD5DBE7"/>
      </top>
      <bottom style="thin">
        <color rgb="FFD5DBE7"/>
      </bottom>
      <diagonal/>
    </border>
    <border>
      <left/>
      <right/>
      <top/>
      <bottom style="medium">
        <color rgb="FF5EE7FF"/>
      </bottom>
      <diagonal/>
    </border>
    <border>
      <left/>
      <right/>
      <top/>
      <bottom style="thin">
        <color rgb="FF26304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1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10" borderId="0" xfId="0" applyFont="1" applyFill="1" applyAlignment="1">
      <alignment vertical="top" wrapText="1"/>
    </xf>
    <xf numFmtId="0" fontId="5" fillId="8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8" fillId="10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4" fillId="0" borderId="0" xfId="0" applyFont="1"/>
    <xf numFmtId="0" fontId="5" fillId="7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164" fontId="6" fillId="8" borderId="1" xfId="0" applyNumberFormat="1" applyFont="1" applyFill="1" applyBorder="1" applyAlignment="1">
      <alignment vertical="top" wrapText="1"/>
    </xf>
    <xf numFmtId="0" fontId="5" fillId="7" borderId="1" xfId="0" applyFont="1" applyFill="1" applyBorder="1"/>
    <xf numFmtId="1" fontId="5" fillId="0" borderId="1" xfId="0" applyNumberFormat="1" applyFont="1" applyBorder="1" applyAlignment="1">
      <alignment vertical="top" wrapText="1"/>
    </xf>
    <xf numFmtId="0" fontId="7" fillId="0" borderId="0" xfId="0" applyFont="1"/>
    <xf numFmtId="0" fontId="5" fillId="0" borderId="1" xfId="0" applyFont="1" applyBorder="1" applyAlignment="1">
      <alignment vertical="top" wrapText="1"/>
    </xf>
    <xf numFmtId="0" fontId="8" fillId="9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top" wrapText="1"/>
    </xf>
    <xf numFmtId="1" fontId="9" fillId="7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vertical="top" wrapText="1"/>
    </xf>
    <xf numFmtId="164" fontId="6" fillId="8" borderId="1" xfId="0" applyNumberFormat="1" applyFont="1" applyFill="1" applyBorder="1" applyAlignment="1">
      <alignment horizontal="center" vertical="center" wrapText="1"/>
    </xf>
    <xf numFmtId="0" fontId="16" fillId="10" borderId="0" xfId="0" applyFont="1" applyFill="1" applyAlignment="1">
      <alignment vertical="center" wrapText="1"/>
    </xf>
    <xf numFmtId="0" fontId="0" fillId="0" borderId="0" xfId="0"/>
    <xf numFmtId="0" fontId="15" fillId="10" borderId="0" xfId="0" applyFont="1" applyFill="1" applyAlignment="1">
      <alignment vertical="top" wrapText="1"/>
    </xf>
    <xf numFmtId="0" fontId="18" fillId="10" borderId="0" xfId="0" applyFont="1" applyFill="1"/>
    <xf numFmtId="0" fontId="11" fillId="10" borderId="0" xfId="0" applyFont="1" applyFill="1" applyAlignment="1">
      <alignment vertical="top" wrapText="1"/>
    </xf>
    <xf numFmtId="0" fontId="14" fillId="10" borderId="3" xfId="0" applyFont="1" applyFill="1" applyBorder="1"/>
    <xf numFmtId="0" fontId="0" fillId="0" borderId="3" xfId="0" applyBorder="1"/>
    <xf numFmtId="0" fontId="16" fillId="10" borderId="0" xfId="0" applyFont="1" applyFill="1" applyAlignment="1">
      <alignment vertical="top" wrapText="1"/>
    </xf>
    <xf numFmtId="0" fontId="17" fillId="10" borderId="0" xfId="0" applyFont="1" applyFill="1" applyAlignment="1">
      <alignment vertical="top" wrapText="1"/>
    </xf>
    <xf numFmtId="0" fontId="13" fillId="10" borderId="0" xfId="0" applyFont="1" applyFill="1" applyAlignment="1">
      <alignment vertical="top" wrapText="1"/>
    </xf>
    <xf numFmtId="0" fontId="12" fillId="10" borderId="0" xfId="0" applyFont="1" applyFill="1" applyAlignment="1">
      <alignment vertical="center"/>
    </xf>
    <xf numFmtId="0" fontId="19" fillId="10" borderId="0" xfId="0" applyFont="1" applyFill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" fontId="5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9" fontId="5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28"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8A3A00"/>
        <name val="Arial"/>
      </font>
      <fill>
        <patternFill patternType="solid">
          <fgColor rgb="FFFFE3CF"/>
          <bgColor rgb="FFFFE3C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name val="Arial"/>
      </font>
      <fill>
        <patternFill patternType="solid">
          <fgColor rgb="FFFBD9D9"/>
          <bgColor rgb="FFFBD9D9"/>
        </patternFill>
      </fill>
    </dxf>
    <dxf>
      <font>
        <b/>
        <name val="Arial"/>
      </font>
      <fill>
        <patternFill patternType="solid">
          <fgColor rgb="FFFFE3CF"/>
          <bgColor rgb="FFFFE3CF"/>
        </patternFill>
      </fill>
    </dxf>
    <dxf>
      <font>
        <b/>
        <name val="Arial"/>
      </font>
      <fill>
        <patternFill patternType="solid">
          <fgColor rgb="FFFFF0CC"/>
          <bgColor rgb="FFFFF0CC"/>
        </patternFill>
      </fill>
    </dxf>
    <dxf>
      <font>
        <b/>
        <name val="Arial"/>
      </font>
      <fill>
        <patternFill patternType="solid">
          <fgColor rgb="FFD8F5DF"/>
          <bgColor rgb="FFD8F5DF"/>
        </patternFill>
      </fill>
    </dxf>
    <dxf>
      <font>
        <b/>
        <color rgb="FF4A5163"/>
        <name val="Arial"/>
      </font>
      <fill>
        <patternFill patternType="solid">
          <fgColor rgb="FFECEEF3"/>
          <bgColor rgb="FFECEEF3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name val="Arial"/>
      </font>
      <fill>
        <patternFill patternType="solid">
          <fgColor rgb="FFD8F5DF"/>
          <bgColor rgb="FFD8F5DF"/>
        </patternFill>
      </fill>
    </dxf>
    <dxf>
      <font>
        <b/>
        <name val="Arial"/>
      </font>
      <fill>
        <patternFill patternType="solid">
          <fgColor rgb="FFFFF0CC"/>
          <bgColor rgb="FFFFF0CC"/>
        </patternFill>
      </fill>
    </dxf>
    <dxf>
      <font>
        <b/>
        <name val="Arial"/>
      </font>
      <fill>
        <patternFill patternType="solid">
          <fgColor rgb="FFFFE3CF"/>
          <bgColor rgb="FFFFE3CF"/>
        </patternFill>
      </fill>
    </dxf>
    <dxf>
      <font>
        <b/>
        <name val="Arial"/>
      </font>
      <fill>
        <patternFill patternType="solid">
          <fgColor rgb="FFFBD9D9"/>
          <bgColor rgb="FFFBD9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Score by domain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'Risk Summary'!$F$16</c:f>
              <c:strCache>
                <c:ptCount val="1"/>
                <c:pt idx="0">
                  <c:v>Score %</c:v>
                </c:pt>
              </c:strCache>
            </c:strRef>
          </c:tx>
          <c:spPr>
            <a:solidFill>
              <a:srgbClr val="4D7CFF"/>
            </a:solidFill>
            <a:ln>
              <a:solidFill>
                <a:srgbClr val="4D7CFF"/>
              </a:solidFill>
              <a:prstDash val="solid"/>
            </a:ln>
          </c:spPr>
          <c:invertIfNegative val="1"/>
          <c:cat>
            <c:strRef>
              <c:f>'Risk Summary'!$A$17:$A$33</c:f>
              <c:strCache>
                <c:ptCount val="17"/>
                <c:pt idx="0">
                  <c:v>Governance &amp; Policy</c:v>
                </c:pt>
                <c:pt idx="1">
                  <c:v>Certifications &amp; Assurance</c:v>
                </c:pt>
                <c:pt idx="2">
                  <c:v>Risk Management</c:v>
                </c:pt>
                <c:pt idx="3">
                  <c:v>People Security</c:v>
                </c:pt>
                <c:pt idx="4">
                  <c:v>Identity &amp; Access Management</c:v>
                </c:pt>
                <c:pt idx="5">
                  <c:v>Data Protection &amp; Privacy</c:v>
                </c:pt>
                <c:pt idx="6">
                  <c:v>Encryption</c:v>
                </c:pt>
                <c:pt idx="7">
                  <c:v>Vulnerability &amp; Patch Management</c:v>
                </c:pt>
                <c:pt idx="8">
                  <c:v>Logging &amp; Monitoring</c:v>
                </c:pt>
                <c:pt idx="9">
                  <c:v>Incident Management</c:v>
                </c:pt>
                <c:pt idx="10">
                  <c:v>Business Continuity &amp; Resilience</c:v>
                </c:pt>
                <c:pt idx="11">
                  <c:v>Secure Development</c:v>
                </c:pt>
                <c:pt idx="12">
                  <c:v>Cloud &amp; Hosting</c:v>
                </c:pt>
                <c:pt idx="13">
                  <c:v>Sub-processors (Fourth Parties)</c:v>
                </c:pt>
                <c:pt idx="14">
                  <c:v>AI &amp; Emerging Technology</c:v>
                </c:pt>
                <c:pt idx="15">
                  <c:v>Physical Security</c:v>
                </c:pt>
                <c:pt idx="16">
                  <c:v>Government &amp; Regulatory (if applicable)</c:v>
                </c:pt>
              </c:strCache>
            </c:strRef>
          </c:cat>
          <c:val>
            <c:numRef>
              <c:f>'Risk Summary'!$F$17:$F$33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4D7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C4E-45C7-8B2D-929DC30DE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1"/>
        <c:axPos val="b"/>
        <c:majorGridlines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095750" cy="8191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540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hammad-anwar.com/agent" TargetMode="External"/><Relationship Id="rId2" Type="http://schemas.openxmlformats.org/officeDocument/2006/relationships/hyperlink" Target="https://www.linkedin.com/in/muhammadanwar-cybersecurity/" TargetMode="External"/><Relationship Id="rId1" Type="http://schemas.openxmlformats.org/officeDocument/2006/relationships/hyperlink" Target="https://www.muhammad-anwar.com/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EE7FF"/>
    <pageSetUpPr fitToPage="1"/>
  </sheetPr>
  <dimension ref="A1:K89"/>
  <sheetViews>
    <sheetView showGridLines="0" tabSelected="1" workbookViewId="0"/>
  </sheetViews>
  <sheetFormatPr defaultRowHeight="14.25" x14ac:dyDescent="0.45"/>
  <cols>
    <col min="1" max="1" width="3" customWidth="1"/>
    <col min="2" max="2" width="26" customWidth="1"/>
    <col min="3" max="7" width="22" customWidth="1"/>
    <col min="8" max="8" width="3" customWidth="1"/>
  </cols>
  <sheetData>
    <row r="1" spans="1:1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6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4.05" customHeight="1" x14ac:dyDescent="0.45">
      <c r="A6" s="1"/>
      <c r="B6" s="2"/>
      <c r="C6" s="2"/>
      <c r="D6" s="3"/>
      <c r="E6" s="3"/>
      <c r="F6" s="4"/>
      <c r="G6" s="5"/>
      <c r="H6" s="1"/>
      <c r="I6" s="1"/>
      <c r="J6" s="1"/>
      <c r="K6" s="1"/>
    </row>
    <row r="7" spans="1:1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45">
      <c r="A8" s="1"/>
      <c r="B8" s="46" t="s">
        <v>0</v>
      </c>
      <c r="C8" s="43"/>
      <c r="D8" s="43"/>
      <c r="E8" s="43"/>
      <c r="F8" s="43"/>
      <c r="G8" s="43"/>
      <c r="H8" s="1"/>
      <c r="I8" s="1"/>
      <c r="J8" s="1"/>
      <c r="K8" s="1"/>
    </row>
    <row r="9" spans="1:11" ht="40.049999999999997" customHeight="1" x14ac:dyDescent="0.45">
      <c r="A9" s="1"/>
      <c r="B9" s="52" t="s">
        <v>1</v>
      </c>
      <c r="C9" s="43"/>
      <c r="D9" s="43"/>
      <c r="E9" s="43"/>
      <c r="F9" s="43"/>
      <c r="G9" s="43"/>
      <c r="H9" s="1"/>
      <c r="I9" s="1"/>
      <c r="J9" s="1"/>
      <c r="K9" s="1"/>
    </row>
    <row r="10" spans="1:11" ht="34.049999999999997" customHeight="1" x14ac:dyDescent="0.45">
      <c r="A10" s="1"/>
      <c r="B10" s="51" t="s">
        <v>2</v>
      </c>
      <c r="C10" s="43"/>
      <c r="D10" s="43"/>
      <c r="E10" s="43"/>
      <c r="F10" s="43"/>
      <c r="G10" s="43"/>
      <c r="H10" s="1"/>
      <c r="I10" s="1"/>
      <c r="J10" s="1"/>
      <c r="K10" s="1"/>
    </row>
    <row r="11" spans="1:1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2.05" customHeight="1" x14ac:dyDescent="0.45">
      <c r="A12" s="1"/>
      <c r="B12" s="47" t="s">
        <v>3</v>
      </c>
      <c r="C12" s="48"/>
      <c r="D12" s="48"/>
      <c r="E12" s="48"/>
      <c r="F12" s="48"/>
      <c r="G12" s="48"/>
      <c r="H12" s="1"/>
      <c r="I12" s="1"/>
      <c r="J12" s="1"/>
      <c r="K12" s="1"/>
    </row>
    <row r="13" spans="1:11" ht="30" customHeight="1" x14ac:dyDescent="0.45">
      <c r="A13" s="1"/>
      <c r="B13" s="44" t="s">
        <v>4</v>
      </c>
      <c r="C13" s="43"/>
      <c r="D13" s="43"/>
      <c r="E13" s="43"/>
      <c r="F13" s="43"/>
      <c r="G13" s="43"/>
      <c r="H13" s="1"/>
      <c r="I13" s="1"/>
      <c r="J13" s="1"/>
      <c r="K13" s="1"/>
    </row>
    <row r="14" spans="1:11" ht="30" customHeight="1" x14ac:dyDescent="0.45">
      <c r="A14" s="1"/>
      <c r="B14" s="44" t="s">
        <v>5</v>
      </c>
      <c r="C14" s="43"/>
      <c r="D14" s="43"/>
      <c r="E14" s="43"/>
      <c r="F14" s="43"/>
      <c r="G14" s="43"/>
      <c r="H14" s="1"/>
      <c r="I14" s="1"/>
      <c r="J14" s="1"/>
      <c r="K14" s="1"/>
    </row>
    <row r="15" spans="1:1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2.05" customHeight="1" x14ac:dyDescent="0.45">
      <c r="A16" s="1"/>
      <c r="B16" s="47" t="s">
        <v>6</v>
      </c>
      <c r="C16" s="48"/>
      <c r="D16" s="48"/>
      <c r="E16" s="48"/>
      <c r="F16" s="48"/>
      <c r="G16" s="48"/>
      <c r="H16" s="1"/>
      <c r="I16" s="1"/>
      <c r="J16" s="1"/>
      <c r="K16" s="1"/>
    </row>
    <row r="17" spans="1:11" ht="30" customHeight="1" x14ac:dyDescent="0.45">
      <c r="A17" s="1"/>
      <c r="B17" s="44" t="s">
        <v>7</v>
      </c>
      <c r="C17" s="43"/>
      <c r="D17" s="43"/>
      <c r="E17" s="43"/>
      <c r="F17" s="43"/>
      <c r="G17" s="43"/>
      <c r="H17" s="1"/>
      <c r="I17" s="1"/>
      <c r="J17" s="1"/>
      <c r="K17" s="1"/>
    </row>
    <row r="18" spans="1:11" ht="30" customHeight="1" x14ac:dyDescent="0.45">
      <c r="A18" s="1"/>
      <c r="B18" s="44" t="s">
        <v>8</v>
      </c>
      <c r="C18" s="43"/>
      <c r="D18" s="43"/>
      <c r="E18" s="43"/>
      <c r="F18" s="43"/>
      <c r="G18" s="43"/>
      <c r="H18" s="1"/>
      <c r="I18" s="1"/>
      <c r="J18" s="1"/>
      <c r="K18" s="1"/>
    </row>
    <row r="19" spans="1:11" ht="30" customHeight="1" x14ac:dyDescent="0.45">
      <c r="A19" s="1"/>
      <c r="B19" s="44" t="s">
        <v>9</v>
      </c>
      <c r="C19" s="43"/>
      <c r="D19" s="43"/>
      <c r="E19" s="43"/>
      <c r="F19" s="43"/>
      <c r="G19" s="43"/>
      <c r="H19" s="1"/>
      <c r="I19" s="1"/>
      <c r="J19" s="1"/>
      <c r="K19" s="1"/>
    </row>
    <row r="20" spans="1:11" ht="15" customHeight="1" x14ac:dyDescent="0.45">
      <c r="A20" s="1"/>
      <c r="B20" s="44" t="s">
        <v>10</v>
      </c>
      <c r="C20" s="43"/>
      <c r="D20" s="43"/>
      <c r="E20" s="43"/>
      <c r="F20" s="43"/>
      <c r="G20" s="43"/>
      <c r="H20" s="1"/>
      <c r="I20" s="1"/>
      <c r="J20" s="1"/>
      <c r="K20" s="1"/>
    </row>
    <row r="21" spans="1:11" ht="30" customHeight="1" x14ac:dyDescent="0.45">
      <c r="A21" s="1"/>
      <c r="B21" s="44" t="s">
        <v>11</v>
      </c>
      <c r="C21" s="43"/>
      <c r="D21" s="43"/>
      <c r="E21" s="43"/>
      <c r="F21" s="43"/>
      <c r="G21" s="43"/>
      <c r="H21" s="1"/>
      <c r="I21" s="1"/>
      <c r="J21" s="1"/>
      <c r="K21" s="1"/>
    </row>
    <row r="22" spans="1:11" ht="15" customHeight="1" x14ac:dyDescent="0.45">
      <c r="A22" s="1"/>
      <c r="B22" s="44" t="s">
        <v>12</v>
      </c>
      <c r="C22" s="43"/>
      <c r="D22" s="43"/>
      <c r="E22" s="43"/>
      <c r="F22" s="43"/>
      <c r="G22" s="43"/>
      <c r="H22" s="1"/>
      <c r="I22" s="1"/>
      <c r="J22" s="1"/>
      <c r="K22" s="1"/>
    </row>
    <row r="23" spans="1:1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2.05" customHeight="1" x14ac:dyDescent="0.45">
      <c r="A24" s="1"/>
      <c r="B24" s="47" t="s">
        <v>13</v>
      </c>
      <c r="C24" s="48"/>
      <c r="D24" s="48"/>
      <c r="E24" s="48"/>
      <c r="F24" s="48"/>
      <c r="G24" s="48"/>
      <c r="H24" s="1"/>
      <c r="I24" s="1"/>
      <c r="J24" s="1"/>
      <c r="K24" s="1"/>
    </row>
    <row r="25" spans="1:11" ht="30" customHeight="1" x14ac:dyDescent="0.45">
      <c r="A25" s="1"/>
      <c r="B25" s="6" t="s">
        <v>14</v>
      </c>
      <c r="C25" s="49" t="s">
        <v>15</v>
      </c>
      <c r="D25" s="43"/>
      <c r="E25" s="43"/>
      <c r="F25" s="43"/>
      <c r="G25" s="43"/>
      <c r="H25" s="1"/>
      <c r="I25" s="1"/>
      <c r="J25" s="1"/>
      <c r="K25" s="1"/>
    </row>
    <row r="26" spans="1:11" ht="15" customHeight="1" x14ac:dyDescent="0.45">
      <c r="A26" s="1"/>
      <c r="B26" s="6" t="s">
        <v>16</v>
      </c>
      <c r="C26" s="49" t="s">
        <v>17</v>
      </c>
      <c r="D26" s="43"/>
      <c r="E26" s="43"/>
      <c r="F26" s="43"/>
      <c r="G26" s="43"/>
      <c r="H26" s="1"/>
      <c r="I26" s="1"/>
      <c r="J26" s="1"/>
      <c r="K26" s="1"/>
    </row>
    <row r="27" spans="1:11" ht="30" customHeight="1" x14ac:dyDescent="0.45">
      <c r="A27" s="1"/>
      <c r="B27" s="6" t="s">
        <v>18</v>
      </c>
      <c r="C27" s="49" t="s">
        <v>19</v>
      </c>
      <c r="D27" s="43"/>
      <c r="E27" s="43"/>
      <c r="F27" s="43"/>
      <c r="G27" s="43"/>
      <c r="H27" s="1"/>
      <c r="I27" s="1"/>
      <c r="J27" s="1"/>
      <c r="K27" s="1"/>
    </row>
    <row r="28" spans="1:11" ht="30" customHeight="1" x14ac:dyDescent="0.45">
      <c r="A28" s="1"/>
      <c r="B28" s="6" t="s">
        <v>20</v>
      </c>
      <c r="C28" s="49" t="s">
        <v>21</v>
      </c>
      <c r="D28" s="43"/>
      <c r="E28" s="43"/>
      <c r="F28" s="43"/>
      <c r="G28" s="43"/>
      <c r="H28" s="1"/>
      <c r="I28" s="1"/>
      <c r="J28" s="1"/>
      <c r="K28" s="1"/>
    </row>
    <row r="29" spans="1:11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2.05" customHeight="1" x14ac:dyDescent="0.45">
      <c r="A30" s="1"/>
      <c r="B30" s="47" t="s">
        <v>22</v>
      </c>
      <c r="C30" s="48"/>
      <c r="D30" s="48"/>
      <c r="E30" s="48"/>
      <c r="F30" s="48"/>
      <c r="G30" s="48"/>
      <c r="H30" s="1"/>
      <c r="I30" s="1"/>
      <c r="J30" s="1"/>
      <c r="K30" s="1"/>
    </row>
    <row r="31" spans="1:11" ht="20" customHeight="1" x14ac:dyDescent="0.45">
      <c r="A31" s="1"/>
      <c r="B31" s="7" t="s">
        <v>23</v>
      </c>
      <c r="C31" s="42" t="s">
        <v>24</v>
      </c>
      <c r="D31" s="43"/>
      <c r="E31" s="43"/>
      <c r="F31" s="43"/>
      <c r="G31" s="43"/>
      <c r="H31" s="1"/>
      <c r="I31" s="1"/>
      <c r="J31" s="1"/>
      <c r="K31" s="1"/>
    </row>
    <row r="32" spans="1:11" ht="20" customHeight="1" x14ac:dyDescent="0.45">
      <c r="A32" s="1"/>
      <c r="B32" s="8" t="s">
        <v>25</v>
      </c>
      <c r="C32" s="42" t="s">
        <v>26</v>
      </c>
      <c r="D32" s="43"/>
      <c r="E32" s="43"/>
      <c r="F32" s="43"/>
      <c r="G32" s="43"/>
      <c r="H32" s="1"/>
      <c r="I32" s="1"/>
      <c r="J32" s="1"/>
      <c r="K32" s="1"/>
    </row>
    <row r="33" spans="1:11" ht="20" customHeight="1" x14ac:dyDescent="0.45">
      <c r="A33" s="1"/>
      <c r="B33" s="9" t="s">
        <v>27</v>
      </c>
      <c r="C33" s="42" t="s">
        <v>28</v>
      </c>
      <c r="D33" s="43"/>
      <c r="E33" s="43"/>
      <c r="F33" s="43"/>
      <c r="G33" s="43"/>
      <c r="H33" s="1"/>
      <c r="I33" s="1"/>
      <c r="J33" s="1"/>
      <c r="K33" s="1"/>
    </row>
    <row r="34" spans="1:11" ht="20" customHeight="1" x14ac:dyDescent="0.45">
      <c r="A34" s="1"/>
      <c r="B34" s="10" t="s">
        <v>29</v>
      </c>
      <c r="C34" s="42" t="s">
        <v>30</v>
      </c>
      <c r="D34" s="43"/>
      <c r="E34" s="43"/>
      <c r="F34" s="43"/>
      <c r="G34" s="43"/>
      <c r="H34" s="1"/>
      <c r="I34" s="1"/>
      <c r="J34" s="1"/>
      <c r="K34" s="1"/>
    </row>
    <row r="35" spans="1:11" ht="20" customHeight="1" x14ac:dyDescent="0.45">
      <c r="A35" s="1"/>
      <c r="B35" s="11" t="s">
        <v>31</v>
      </c>
      <c r="C35" s="42" t="s">
        <v>32</v>
      </c>
      <c r="D35" s="43"/>
      <c r="E35" s="43"/>
      <c r="F35" s="43"/>
      <c r="G35" s="43"/>
      <c r="H35" s="1"/>
      <c r="I35" s="1"/>
      <c r="J35" s="1"/>
      <c r="K35" s="1"/>
    </row>
    <row r="36" spans="1:11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2.05" customHeight="1" x14ac:dyDescent="0.45">
      <c r="A37" s="1"/>
      <c r="B37" s="47" t="s">
        <v>33</v>
      </c>
      <c r="C37" s="48"/>
      <c r="D37" s="48"/>
      <c r="E37" s="48"/>
      <c r="F37" s="48"/>
      <c r="G37" s="48"/>
      <c r="H37" s="1"/>
      <c r="I37" s="1"/>
      <c r="J37" s="1"/>
      <c r="K37" s="1"/>
    </row>
    <row r="38" spans="1:11" ht="20" customHeight="1" x14ac:dyDescent="0.45">
      <c r="A38" s="1"/>
      <c r="B38" s="50" t="s">
        <v>34</v>
      </c>
      <c r="C38" s="43"/>
      <c r="D38" s="43"/>
      <c r="E38" s="43"/>
      <c r="F38" s="43"/>
      <c r="G38" s="43"/>
      <c r="H38" s="1"/>
      <c r="I38" s="1"/>
      <c r="J38" s="1"/>
      <c r="K38" s="1"/>
    </row>
    <row r="39" spans="1:11" ht="32" customHeight="1" x14ac:dyDescent="0.45">
      <c r="A39" s="1"/>
      <c r="B39" s="49" t="s">
        <v>35</v>
      </c>
      <c r="C39" s="43"/>
      <c r="D39" s="43"/>
      <c r="E39" s="43"/>
      <c r="F39" s="43"/>
      <c r="G39" s="43"/>
      <c r="H39" s="1"/>
      <c r="I39" s="1"/>
      <c r="J39" s="1"/>
      <c r="K39" s="1"/>
    </row>
    <row r="40" spans="1:11" x14ac:dyDescent="0.45">
      <c r="A40" s="1"/>
      <c r="B40" s="12" t="s">
        <v>36</v>
      </c>
      <c r="C40" s="45" t="s">
        <v>37</v>
      </c>
      <c r="D40" s="43"/>
      <c r="E40" s="43"/>
      <c r="F40" s="43"/>
      <c r="G40" s="43"/>
      <c r="H40" s="1"/>
      <c r="I40" s="1"/>
      <c r="J40" s="1"/>
      <c r="K40" s="1"/>
    </row>
    <row r="41" spans="1:11" x14ac:dyDescent="0.45">
      <c r="A41" s="1"/>
      <c r="B41" s="12" t="s">
        <v>38</v>
      </c>
      <c r="C41" s="45" t="s">
        <v>39</v>
      </c>
      <c r="D41" s="43"/>
      <c r="E41" s="43"/>
      <c r="F41" s="43"/>
      <c r="G41" s="43"/>
      <c r="H41" s="1"/>
      <c r="I41" s="1"/>
      <c r="J41" s="1"/>
      <c r="K41" s="1"/>
    </row>
    <row r="42" spans="1:11" x14ac:dyDescent="0.45">
      <c r="A42" s="1"/>
      <c r="B42" s="12" t="s">
        <v>40</v>
      </c>
      <c r="C42" s="45" t="s">
        <v>41</v>
      </c>
      <c r="D42" s="43"/>
      <c r="E42" s="43"/>
      <c r="F42" s="43"/>
      <c r="G42" s="43"/>
      <c r="H42" s="1"/>
      <c r="I42" s="1"/>
      <c r="J42" s="1"/>
      <c r="K42" s="1"/>
    </row>
    <row r="43" spans="1:1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2.05" customHeight="1" x14ac:dyDescent="0.45">
      <c r="A44" s="1"/>
      <c r="B44" s="47" t="s">
        <v>42</v>
      </c>
      <c r="C44" s="48"/>
      <c r="D44" s="48"/>
      <c r="E44" s="48"/>
      <c r="F44" s="48"/>
      <c r="G44" s="48"/>
      <c r="H44" s="1"/>
      <c r="I44" s="1"/>
      <c r="J44" s="1"/>
      <c r="K44" s="1"/>
    </row>
    <row r="45" spans="1:11" ht="26" customHeight="1" x14ac:dyDescent="0.45">
      <c r="A45" s="1"/>
      <c r="B45" s="53" t="s">
        <v>43</v>
      </c>
      <c r="C45" s="43"/>
      <c r="D45" s="43"/>
      <c r="E45" s="43"/>
      <c r="F45" s="43"/>
      <c r="G45" s="43"/>
      <c r="H45" s="1"/>
      <c r="I45" s="1"/>
      <c r="J45" s="1"/>
      <c r="K45" s="1"/>
    </row>
    <row r="46" spans="1:11" ht="26" customHeight="1" x14ac:dyDescent="0.45">
      <c r="A46" s="1"/>
      <c r="B46" s="53" t="s">
        <v>44</v>
      </c>
      <c r="C46" s="43"/>
      <c r="D46" s="43"/>
      <c r="E46" s="43"/>
      <c r="F46" s="43"/>
      <c r="G46" s="43"/>
      <c r="H46" s="1"/>
      <c r="I46" s="1"/>
      <c r="J46" s="1"/>
      <c r="K46" s="1"/>
    </row>
    <row r="47" spans="1:11" ht="26" customHeight="1" x14ac:dyDescent="0.45">
      <c r="A47" s="1"/>
      <c r="B47" s="53" t="s">
        <v>45</v>
      </c>
      <c r="C47" s="43"/>
      <c r="D47" s="43"/>
      <c r="E47" s="43"/>
      <c r="F47" s="43"/>
      <c r="G47" s="43"/>
      <c r="H47" s="1"/>
      <c r="I47" s="1"/>
      <c r="J47" s="1"/>
      <c r="K47" s="1"/>
    </row>
    <row r="48" spans="1:1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6.05" customHeight="1" x14ac:dyDescent="0.45">
      <c r="A49" s="1"/>
      <c r="B49" s="53" t="s">
        <v>46</v>
      </c>
      <c r="C49" s="43"/>
      <c r="D49" s="43"/>
      <c r="E49" s="43"/>
      <c r="F49" s="43"/>
      <c r="G49" s="43"/>
      <c r="H49" s="1"/>
      <c r="I49" s="1"/>
      <c r="J49" s="1"/>
      <c r="K49" s="1"/>
    </row>
    <row r="50" spans="1:1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</sheetData>
  <sheetProtection password="9F76" sheet="1"/>
  <mergeCells count="35">
    <mergeCell ref="B49:G49"/>
    <mergeCell ref="C31:G31"/>
    <mergeCell ref="B30:G30"/>
    <mergeCell ref="C40:G40"/>
    <mergeCell ref="B24:G24"/>
    <mergeCell ref="B45:G45"/>
    <mergeCell ref="C27:G27"/>
    <mergeCell ref="B47:G47"/>
    <mergeCell ref="B46:G46"/>
    <mergeCell ref="C32:G32"/>
    <mergeCell ref="C28:G28"/>
    <mergeCell ref="B39:G39"/>
    <mergeCell ref="B8:G8"/>
    <mergeCell ref="B13:G13"/>
    <mergeCell ref="B44:G44"/>
    <mergeCell ref="C26:G26"/>
    <mergeCell ref="B38:G38"/>
    <mergeCell ref="B19:G19"/>
    <mergeCell ref="C35:G35"/>
    <mergeCell ref="B10:G10"/>
    <mergeCell ref="B37:G37"/>
    <mergeCell ref="B9:G9"/>
    <mergeCell ref="C25:G25"/>
    <mergeCell ref="C41:G41"/>
    <mergeCell ref="B20:G20"/>
    <mergeCell ref="B16:G16"/>
    <mergeCell ref="B22:G22"/>
    <mergeCell ref="B12:G12"/>
    <mergeCell ref="C34:G34"/>
    <mergeCell ref="B14:G14"/>
    <mergeCell ref="C42:G42"/>
    <mergeCell ref="B17:G17"/>
    <mergeCell ref="C33:G33"/>
    <mergeCell ref="B18:G18"/>
    <mergeCell ref="B21:G21"/>
  </mergeCells>
  <hyperlinks>
    <hyperlink ref="C40" r:id="rId1" xr:uid="{00000000-0004-0000-0000-000000000000}"/>
    <hyperlink ref="C41" r:id="rId2" xr:uid="{00000000-0004-0000-0000-000001000000}"/>
    <hyperlink ref="C42" r:id="rId3" xr:uid="{00000000-0004-0000-0000-000002000000}"/>
  </hyperlinks>
  <printOptions horizontalCentered="1"/>
  <pageMargins left="0.4" right="0.4" top="1" bottom="1" header="0.5" footer="0.5"/>
  <pageSetup paperSize="9" fitToHeight="0" orientation="portrait"/>
  <headerFooter>
    <oddFooter>&amp;L&amp;8 Third-Party Risk Management Security Questionnaire&amp;C&amp;8 © Muhammad Anwar · muhammad-anwar.com&amp;R&amp;8 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0"/>
  <sheetViews>
    <sheetView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34" customWidth="1"/>
    <col min="2" max="2" width="44" customWidth="1"/>
    <col min="3" max="3" width="4" customWidth="1"/>
    <col min="4" max="4" width="52" customWidth="1"/>
  </cols>
  <sheetData>
    <row r="1" spans="1:4" ht="30" customHeight="1" x14ac:dyDescent="0.45">
      <c r="A1" s="13" t="s">
        <v>14</v>
      </c>
      <c r="B1" s="14"/>
      <c r="C1" s="14"/>
      <c r="D1" s="15" t="s">
        <v>47</v>
      </c>
    </row>
    <row r="2" spans="1:4" ht="18" customHeight="1" x14ac:dyDescent="0.45">
      <c r="A2" s="16" t="s">
        <v>48</v>
      </c>
      <c r="B2" s="14"/>
      <c r="C2" s="14"/>
      <c r="D2" s="14"/>
    </row>
    <row r="3" spans="1:4" ht="4.05" customHeight="1" x14ac:dyDescent="0.45">
      <c r="A3" s="2"/>
      <c r="B3" s="3"/>
      <c r="C3" s="4"/>
      <c r="D3" s="5"/>
    </row>
    <row r="5" spans="1:4" x14ac:dyDescent="0.45">
      <c r="A5" s="17" t="s">
        <v>49</v>
      </c>
    </row>
    <row r="6" spans="1:4" ht="22.05" customHeight="1" x14ac:dyDescent="0.45">
      <c r="A6" s="18" t="s">
        <v>50</v>
      </c>
      <c r="B6" s="19"/>
      <c r="D6" s="20" t="s">
        <v>51</v>
      </c>
    </row>
    <row r="7" spans="1:4" ht="22.05" customHeight="1" x14ac:dyDescent="0.45">
      <c r="A7" s="18" t="s">
        <v>52</v>
      </c>
      <c r="B7" s="19"/>
      <c r="D7" s="20" t="s">
        <v>51</v>
      </c>
    </row>
    <row r="8" spans="1:4" ht="22.05" customHeight="1" x14ac:dyDescent="0.45">
      <c r="A8" s="18" t="s">
        <v>53</v>
      </c>
      <c r="B8" s="19"/>
      <c r="D8" s="20" t="s">
        <v>51</v>
      </c>
    </row>
    <row r="9" spans="1:4" ht="22.05" customHeight="1" x14ac:dyDescent="0.45">
      <c r="A9" s="18" t="s">
        <v>54</v>
      </c>
      <c r="B9" s="19"/>
      <c r="D9" s="20" t="s">
        <v>55</v>
      </c>
    </row>
    <row r="10" spans="1:4" ht="22.05" customHeight="1" x14ac:dyDescent="0.45">
      <c r="A10" s="18" t="s">
        <v>56</v>
      </c>
      <c r="B10" s="19"/>
      <c r="D10" s="20" t="s">
        <v>57</v>
      </c>
    </row>
    <row r="11" spans="1:4" ht="22.05" customHeight="1" x14ac:dyDescent="0.45">
      <c r="A11" s="18" t="s">
        <v>58</v>
      </c>
      <c r="B11" s="19"/>
      <c r="D11" s="20" t="s">
        <v>59</v>
      </c>
    </row>
    <row r="12" spans="1:4" ht="22.05" customHeight="1" x14ac:dyDescent="0.45">
      <c r="A12" s="18" t="s">
        <v>60</v>
      </c>
      <c r="B12" s="19"/>
      <c r="D12" s="20" t="s">
        <v>61</v>
      </c>
    </row>
    <row r="13" spans="1:4" ht="22.05" customHeight="1" x14ac:dyDescent="0.45">
      <c r="A13" s="18" t="s">
        <v>62</v>
      </c>
      <c r="B13" s="19"/>
      <c r="D13" s="20" t="s">
        <v>61</v>
      </c>
    </row>
    <row r="14" spans="1:4" ht="22.05" customHeight="1" x14ac:dyDescent="0.45">
      <c r="A14" s="18" t="s">
        <v>63</v>
      </c>
      <c r="B14" s="21"/>
      <c r="D14" s="20" t="s">
        <v>64</v>
      </c>
    </row>
    <row r="15" spans="1:4" ht="22.05" customHeight="1" x14ac:dyDescent="0.45">
      <c r="A15" s="18" t="s">
        <v>65</v>
      </c>
      <c r="B15" s="19"/>
      <c r="D15" s="20" t="s">
        <v>66</v>
      </c>
    </row>
    <row r="16" spans="1:4" ht="22.05" customHeight="1" x14ac:dyDescent="0.45">
      <c r="A16" s="18" t="s">
        <v>67</v>
      </c>
      <c r="B16" s="19"/>
      <c r="D16" s="20" t="s">
        <v>68</v>
      </c>
    </row>
    <row r="18" spans="1:4" x14ac:dyDescent="0.45">
      <c r="A18" s="17" t="s">
        <v>69</v>
      </c>
    </row>
    <row r="19" spans="1:4" x14ac:dyDescent="0.45">
      <c r="A19" s="22" t="s">
        <v>70</v>
      </c>
      <c r="B19" s="23" t="str">
        <f>IF(OR(B15="",B16=""),"",MATCH(B15,{"Low","Medium","High","Critical"},0)*MATCH(B16,{"Public","Internal","Confidential","Highly sensitive"},0))</f>
        <v/>
      </c>
      <c r="D19" s="24" t="s">
        <v>71</v>
      </c>
    </row>
    <row r="20" spans="1:4" ht="30" customHeight="1" x14ac:dyDescent="0.45">
      <c r="A20" s="22" t="s">
        <v>72</v>
      </c>
      <c r="B20" s="25" t="str">
        <f>IF(B19="","Select criticality and data sensitivity",IF(B19&gt;=12,"Tier 1 – Critical",IF(B19&gt;=6,"Tier 2 – High",IF(B19&gt;=3,"Tier 3 – Moderate","Tier 4 – Low"))))</f>
        <v>Select criticality and data sensitivity</v>
      </c>
      <c r="D20" s="20" t="s">
        <v>73</v>
      </c>
    </row>
  </sheetData>
  <conditionalFormatting sqref="B20">
    <cfRule type="expression" dxfId="27" priority="1">
      <formula>LEFT($B$20,6)="Tier 1"</formula>
    </cfRule>
    <cfRule type="expression" dxfId="26" priority="2">
      <formula>LEFT($B$20,6)="Tier 2"</formula>
    </cfRule>
    <cfRule type="expression" dxfId="25" priority="3">
      <formula>LEFT($B$20,6)="Tier 3"</formula>
    </cfRule>
    <cfRule type="expression" dxfId="24" priority="4">
      <formula>LEFT($B$20,6)="Tier 4"</formula>
    </cfRule>
  </conditionalFormatting>
  <dataValidations count="3">
    <dataValidation type="date" operator="greaterThan" allowBlank="1" error="Please enter a valid date (dd/mm/yyyy)." sqref="B14" xr:uid="{00000000-0002-0000-0100-000000000000}">
      <formula1>36526</formula1>
    </dataValidation>
    <dataValidation type="list" allowBlank="1" errorTitle="Invalid entry" error="Please choose a value from the list." sqref="B15" xr:uid="{00000000-0002-0000-0100-000001000000}">
      <formula1>"Low,Medium,High,Critical"</formula1>
    </dataValidation>
    <dataValidation type="list" allowBlank="1" errorTitle="Invalid entry" error="Please choose a value from the list." sqref="B16" xr:uid="{00000000-0002-0000-0100-000002000000}">
      <formula1>"Public,Internal,Confidential,Highly sensitive"</formula1>
    </dataValidation>
  </dataValidations>
  <printOptions horizontalCentered="1"/>
  <pageMargins left="0.4" right="0.4" top="1" bottom="1" header="0.5" footer="0.5"/>
  <pageSetup paperSize="9" fitToHeight="0" orientation="portrait"/>
  <headerFooter>
    <oddFooter>&amp;L&amp;8 Third-Party Risk Management Security Questionnaire&amp;C&amp;8 © Muhammad Anwar · muhammad-anwar.com&amp;R&amp;8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5"/>
  <sheetViews>
    <sheetView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8" customWidth="1"/>
    <col min="2" max="2" width="20" customWidth="1"/>
    <col min="3" max="3" width="52" customWidth="1"/>
    <col min="4" max="4" width="30" customWidth="1"/>
    <col min="5" max="5" width="10" customWidth="1"/>
    <col min="6" max="6" width="12" customWidth="1"/>
    <col min="7" max="7" width="36" customWidth="1"/>
    <col min="8" max="8" width="22" customWidth="1"/>
    <col min="9" max="9" width="8" customWidth="1"/>
    <col min="10" max="10" width="9" customWidth="1"/>
    <col min="11" max="11" width="34" customWidth="1"/>
  </cols>
  <sheetData>
    <row r="1" spans="1:11" ht="30" customHeight="1" x14ac:dyDescent="0.45">
      <c r="A1" s="13" t="s">
        <v>74</v>
      </c>
      <c r="B1" s="14"/>
      <c r="C1" s="14"/>
      <c r="D1" s="14"/>
      <c r="E1" s="14"/>
      <c r="F1" s="14"/>
      <c r="G1" s="14"/>
      <c r="H1" s="14"/>
      <c r="I1" s="14"/>
      <c r="J1" s="14"/>
      <c r="K1" s="15" t="s">
        <v>47</v>
      </c>
    </row>
    <row r="2" spans="1:11" ht="18" customHeight="1" x14ac:dyDescent="0.45">
      <c r="A2" s="16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4.05" customHeight="1" x14ac:dyDescent="0.45">
      <c r="A3" s="2"/>
      <c r="B3" s="2"/>
      <c r="C3" s="2"/>
      <c r="D3" s="3"/>
      <c r="E3" s="3"/>
      <c r="F3" s="3"/>
      <c r="G3" s="4"/>
      <c r="H3" s="4"/>
      <c r="I3" s="4"/>
      <c r="J3" s="5"/>
      <c r="K3" s="5"/>
    </row>
    <row r="5" spans="1:11" ht="32" customHeight="1" x14ac:dyDescent="0.45">
      <c r="A5" s="26" t="s">
        <v>76</v>
      </c>
      <c r="B5" s="26" t="s">
        <v>77</v>
      </c>
      <c r="C5" s="26" t="s">
        <v>78</v>
      </c>
      <c r="D5" s="26" t="s">
        <v>79</v>
      </c>
      <c r="E5" s="26" t="s">
        <v>80</v>
      </c>
      <c r="F5" s="26" t="s">
        <v>81</v>
      </c>
      <c r="G5" s="26" t="s">
        <v>82</v>
      </c>
      <c r="H5" s="26" t="s">
        <v>83</v>
      </c>
      <c r="I5" s="26" t="s">
        <v>84</v>
      </c>
      <c r="J5" s="26" t="s">
        <v>85</v>
      </c>
      <c r="K5" s="26" t="s">
        <v>86</v>
      </c>
    </row>
    <row r="6" spans="1:11" ht="42" customHeight="1" x14ac:dyDescent="0.45">
      <c r="A6" s="27" t="s">
        <v>87</v>
      </c>
      <c r="B6" s="28" t="s">
        <v>88</v>
      </c>
      <c r="C6" s="28" t="s">
        <v>89</v>
      </c>
      <c r="D6" s="28" t="s">
        <v>90</v>
      </c>
      <c r="E6" s="29">
        <v>3</v>
      </c>
      <c r="F6" s="30"/>
      <c r="G6" s="19"/>
      <c r="H6" s="19"/>
      <c r="I6" s="31">
        <f t="shared" ref="I6:I37" si="0">IF(F6="Yes",E6*2,IF(F6="Partial",E6,0))</f>
        <v>0</v>
      </c>
      <c r="J6" s="31">
        <f t="shared" ref="J6:J37" si="1">IF(OR(F6="",F6="N/A"),0,E6*2)</f>
        <v>0</v>
      </c>
      <c r="K6" s="19"/>
    </row>
    <row r="7" spans="1:11" ht="42" customHeight="1" x14ac:dyDescent="0.45">
      <c r="A7" s="27" t="s">
        <v>91</v>
      </c>
      <c r="B7" s="28" t="s">
        <v>88</v>
      </c>
      <c r="C7" s="28" t="s">
        <v>92</v>
      </c>
      <c r="D7" s="28" t="s">
        <v>93</v>
      </c>
      <c r="E7" s="29">
        <v>2</v>
      </c>
      <c r="F7" s="30"/>
      <c r="G7" s="19"/>
      <c r="H7" s="19"/>
      <c r="I7" s="31">
        <f t="shared" si="0"/>
        <v>0</v>
      </c>
      <c r="J7" s="31">
        <f t="shared" si="1"/>
        <v>0</v>
      </c>
      <c r="K7" s="19"/>
    </row>
    <row r="8" spans="1:11" ht="42" customHeight="1" x14ac:dyDescent="0.45">
      <c r="A8" s="27" t="s">
        <v>94</v>
      </c>
      <c r="B8" s="28" t="s">
        <v>88</v>
      </c>
      <c r="C8" s="28" t="s">
        <v>95</v>
      </c>
      <c r="D8" s="28" t="s">
        <v>96</v>
      </c>
      <c r="E8" s="29">
        <v>2</v>
      </c>
      <c r="F8" s="30"/>
      <c r="G8" s="19"/>
      <c r="H8" s="19"/>
      <c r="I8" s="31">
        <f t="shared" si="0"/>
        <v>0</v>
      </c>
      <c r="J8" s="31">
        <f t="shared" si="1"/>
        <v>0</v>
      </c>
      <c r="K8" s="19"/>
    </row>
    <row r="9" spans="1:11" ht="42" customHeight="1" x14ac:dyDescent="0.45">
      <c r="A9" s="27" t="s">
        <v>97</v>
      </c>
      <c r="B9" s="28" t="s">
        <v>88</v>
      </c>
      <c r="C9" s="28" t="s">
        <v>98</v>
      </c>
      <c r="D9" s="28" t="s">
        <v>99</v>
      </c>
      <c r="E9" s="29">
        <v>1</v>
      </c>
      <c r="F9" s="30"/>
      <c r="G9" s="19"/>
      <c r="H9" s="19"/>
      <c r="I9" s="31">
        <f t="shared" si="0"/>
        <v>0</v>
      </c>
      <c r="J9" s="31">
        <f t="shared" si="1"/>
        <v>0</v>
      </c>
      <c r="K9" s="19"/>
    </row>
    <row r="10" spans="1:11" ht="42" customHeight="1" x14ac:dyDescent="0.45">
      <c r="A10" s="32" t="s">
        <v>100</v>
      </c>
      <c r="B10" s="33" t="s">
        <v>101</v>
      </c>
      <c r="C10" s="33" t="s">
        <v>102</v>
      </c>
      <c r="D10" s="33" t="s">
        <v>103</v>
      </c>
      <c r="E10" s="29">
        <v>3</v>
      </c>
      <c r="F10" s="30"/>
      <c r="G10" s="19"/>
      <c r="H10" s="19"/>
      <c r="I10" s="34">
        <f t="shared" si="0"/>
        <v>0</v>
      </c>
      <c r="J10" s="34">
        <f t="shared" si="1"/>
        <v>0</v>
      </c>
      <c r="K10" s="19"/>
    </row>
    <row r="11" spans="1:11" ht="42" customHeight="1" x14ac:dyDescent="0.45">
      <c r="A11" s="32" t="s">
        <v>104</v>
      </c>
      <c r="B11" s="33" t="s">
        <v>101</v>
      </c>
      <c r="C11" s="33" t="s">
        <v>105</v>
      </c>
      <c r="D11" s="33" t="s">
        <v>106</v>
      </c>
      <c r="E11" s="29">
        <v>3</v>
      </c>
      <c r="F11" s="30"/>
      <c r="G11" s="19"/>
      <c r="H11" s="19"/>
      <c r="I11" s="34">
        <f t="shared" si="0"/>
        <v>0</v>
      </c>
      <c r="J11" s="34">
        <f t="shared" si="1"/>
        <v>0</v>
      </c>
      <c r="K11" s="19"/>
    </row>
    <row r="12" spans="1:11" ht="42" customHeight="1" x14ac:dyDescent="0.45">
      <c r="A12" s="32" t="s">
        <v>107</v>
      </c>
      <c r="B12" s="33" t="s">
        <v>101</v>
      </c>
      <c r="C12" s="33" t="s">
        <v>108</v>
      </c>
      <c r="D12" s="33" t="s">
        <v>109</v>
      </c>
      <c r="E12" s="29">
        <v>2</v>
      </c>
      <c r="F12" s="30"/>
      <c r="G12" s="19"/>
      <c r="H12" s="19"/>
      <c r="I12" s="34">
        <f t="shared" si="0"/>
        <v>0</v>
      </c>
      <c r="J12" s="34">
        <f t="shared" si="1"/>
        <v>0</v>
      </c>
      <c r="K12" s="19"/>
    </row>
    <row r="13" spans="1:11" ht="42" customHeight="1" x14ac:dyDescent="0.45">
      <c r="A13" s="32" t="s">
        <v>110</v>
      </c>
      <c r="B13" s="33" t="s">
        <v>101</v>
      </c>
      <c r="C13" s="33" t="s">
        <v>111</v>
      </c>
      <c r="D13" s="33" t="s">
        <v>112</v>
      </c>
      <c r="E13" s="29">
        <v>2</v>
      </c>
      <c r="F13" s="30"/>
      <c r="G13" s="19"/>
      <c r="H13" s="19"/>
      <c r="I13" s="34">
        <f t="shared" si="0"/>
        <v>0</v>
      </c>
      <c r="J13" s="34">
        <f t="shared" si="1"/>
        <v>0</v>
      </c>
      <c r="K13" s="19"/>
    </row>
    <row r="14" spans="1:11" ht="42" customHeight="1" x14ac:dyDescent="0.45">
      <c r="A14" s="27" t="s">
        <v>113</v>
      </c>
      <c r="B14" s="28" t="s">
        <v>114</v>
      </c>
      <c r="C14" s="28" t="s">
        <v>115</v>
      </c>
      <c r="D14" s="28" t="s">
        <v>116</v>
      </c>
      <c r="E14" s="29">
        <v>2</v>
      </c>
      <c r="F14" s="30"/>
      <c r="G14" s="19"/>
      <c r="H14" s="19"/>
      <c r="I14" s="31">
        <f t="shared" si="0"/>
        <v>0</v>
      </c>
      <c r="J14" s="31">
        <f t="shared" si="1"/>
        <v>0</v>
      </c>
      <c r="K14" s="19"/>
    </row>
    <row r="15" spans="1:11" ht="42" customHeight="1" x14ac:dyDescent="0.45">
      <c r="A15" s="27" t="s">
        <v>117</v>
      </c>
      <c r="B15" s="28" t="s">
        <v>114</v>
      </c>
      <c r="C15" s="28" t="s">
        <v>118</v>
      </c>
      <c r="D15" s="28" t="s">
        <v>119</v>
      </c>
      <c r="E15" s="29">
        <v>2</v>
      </c>
      <c r="F15" s="30"/>
      <c r="G15" s="19"/>
      <c r="H15" s="19"/>
      <c r="I15" s="31">
        <f t="shared" si="0"/>
        <v>0</v>
      </c>
      <c r="J15" s="31">
        <f t="shared" si="1"/>
        <v>0</v>
      </c>
      <c r="K15" s="19"/>
    </row>
    <row r="16" spans="1:11" ht="42" customHeight="1" x14ac:dyDescent="0.45">
      <c r="A16" s="27" t="s">
        <v>120</v>
      </c>
      <c r="B16" s="28" t="s">
        <v>114</v>
      </c>
      <c r="C16" s="28" t="s">
        <v>121</v>
      </c>
      <c r="D16" s="28" t="s">
        <v>122</v>
      </c>
      <c r="E16" s="29">
        <v>2</v>
      </c>
      <c r="F16" s="30"/>
      <c r="G16" s="19"/>
      <c r="H16" s="19"/>
      <c r="I16" s="31">
        <f t="shared" si="0"/>
        <v>0</v>
      </c>
      <c r="J16" s="31">
        <f t="shared" si="1"/>
        <v>0</v>
      </c>
      <c r="K16" s="19"/>
    </row>
    <row r="17" spans="1:11" ht="42" customHeight="1" x14ac:dyDescent="0.45">
      <c r="A17" s="27" t="s">
        <v>123</v>
      </c>
      <c r="B17" s="28" t="s">
        <v>114</v>
      </c>
      <c r="C17" s="28" t="s">
        <v>124</v>
      </c>
      <c r="D17" s="28" t="s">
        <v>125</v>
      </c>
      <c r="E17" s="29">
        <v>1</v>
      </c>
      <c r="F17" s="30"/>
      <c r="G17" s="19"/>
      <c r="H17" s="19"/>
      <c r="I17" s="31">
        <f t="shared" si="0"/>
        <v>0</v>
      </c>
      <c r="J17" s="31">
        <f t="shared" si="1"/>
        <v>0</v>
      </c>
      <c r="K17" s="19"/>
    </row>
    <row r="18" spans="1:11" ht="42" customHeight="1" x14ac:dyDescent="0.45">
      <c r="A18" s="32" t="s">
        <v>126</v>
      </c>
      <c r="B18" s="33" t="s">
        <v>127</v>
      </c>
      <c r="C18" s="33" t="s">
        <v>128</v>
      </c>
      <c r="D18" s="33" t="s">
        <v>129</v>
      </c>
      <c r="E18" s="29">
        <v>2</v>
      </c>
      <c r="F18" s="30"/>
      <c r="G18" s="19"/>
      <c r="H18" s="19"/>
      <c r="I18" s="34">
        <f t="shared" si="0"/>
        <v>0</v>
      </c>
      <c r="J18" s="34">
        <f t="shared" si="1"/>
        <v>0</v>
      </c>
      <c r="K18" s="19"/>
    </row>
    <row r="19" spans="1:11" ht="42" customHeight="1" x14ac:dyDescent="0.45">
      <c r="A19" s="32" t="s">
        <v>130</v>
      </c>
      <c r="B19" s="33" t="s">
        <v>127</v>
      </c>
      <c r="C19" s="33" t="s">
        <v>131</v>
      </c>
      <c r="D19" s="33" t="s">
        <v>132</v>
      </c>
      <c r="E19" s="29">
        <v>2</v>
      </c>
      <c r="F19" s="30"/>
      <c r="G19" s="19"/>
      <c r="H19" s="19"/>
      <c r="I19" s="34">
        <f t="shared" si="0"/>
        <v>0</v>
      </c>
      <c r="J19" s="34">
        <f t="shared" si="1"/>
        <v>0</v>
      </c>
      <c r="K19" s="19"/>
    </row>
    <row r="20" spans="1:11" ht="42" customHeight="1" x14ac:dyDescent="0.45">
      <c r="A20" s="32" t="s">
        <v>133</v>
      </c>
      <c r="B20" s="33" t="s">
        <v>127</v>
      </c>
      <c r="C20" s="33" t="s">
        <v>134</v>
      </c>
      <c r="D20" s="33" t="s">
        <v>135</v>
      </c>
      <c r="E20" s="29">
        <v>1</v>
      </c>
      <c r="F20" s="30"/>
      <c r="G20" s="19"/>
      <c r="H20" s="19"/>
      <c r="I20" s="34">
        <f t="shared" si="0"/>
        <v>0</v>
      </c>
      <c r="J20" s="34">
        <f t="shared" si="1"/>
        <v>0</v>
      </c>
      <c r="K20" s="19"/>
    </row>
    <row r="21" spans="1:11" ht="42" customHeight="1" x14ac:dyDescent="0.45">
      <c r="A21" s="32" t="s">
        <v>136</v>
      </c>
      <c r="B21" s="33" t="s">
        <v>127</v>
      </c>
      <c r="C21" s="33" t="s">
        <v>137</v>
      </c>
      <c r="D21" s="33" t="s">
        <v>138</v>
      </c>
      <c r="E21" s="29">
        <v>3</v>
      </c>
      <c r="F21" s="30"/>
      <c r="G21" s="19"/>
      <c r="H21" s="19"/>
      <c r="I21" s="34">
        <f t="shared" si="0"/>
        <v>0</v>
      </c>
      <c r="J21" s="34">
        <f t="shared" si="1"/>
        <v>0</v>
      </c>
      <c r="K21" s="19"/>
    </row>
    <row r="22" spans="1:11" ht="42" customHeight="1" x14ac:dyDescent="0.45">
      <c r="A22" s="27" t="s">
        <v>139</v>
      </c>
      <c r="B22" s="28" t="s">
        <v>140</v>
      </c>
      <c r="C22" s="28" t="s">
        <v>141</v>
      </c>
      <c r="D22" s="28" t="s">
        <v>142</v>
      </c>
      <c r="E22" s="29">
        <v>3</v>
      </c>
      <c r="F22" s="30"/>
      <c r="G22" s="19"/>
      <c r="H22" s="19"/>
      <c r="I22" s="31">
        <f t="shared" si="0"/>
        <v>0</v>
      </c>
      <c r="J22" s="31">
        <f t="shared" si="1"/>
        <v>0</v>
      </c>
      <c r="K22" s="19"/>
    </row>
    <row r="23" spans="1:11" ht="42" customHeight="1" x14ac:dyDescent="0.45">
      <c r="A23" s="27" t="s">
        <v>143</v>
      </c>
      <c r="B23" s="28" t="s">
        <v>140</v>
      </c>
      <c r="C23" s="28" t="s">
        <v>144</v>
      </c>
      <c r="D23" s="28" t="s">
        <v>145</v>
      </c>
      <c r="E23" s="29">
        <v>3</v>
      </c>
      <c r="F23" s="30"/>
      <c r="G23" s="19"/>
      <c r="H23" s="19"/>
      <c r="I23" s="31">
        <f t="shared" si="0"/>
        <v>0</v>
      </c>
      <c r="J23" s="31">
        <f t="shared" si="1"/>
        <v>0</v>
      </c>
      <c r="K23" s="19"/>
    </row>
    <row r="24" spans="1:11" ht="42" customHeight="1" x14ac:dyDescent="0.45">
      <c r="A24" s="27" t="s">
        <v>146</v>
      </c>
      <c r="B24" s="28" t="s">
        <v>140</v>
      </c>
      <c r="C24" s="28" t="s">
        <v>147</v>
      </c>
      <c r="D24" s="28" t="s">
        <v>148</v>
      </c>
      <c r="E24" s="29">
        <v>2</v>
      </c>
      <c r="F24" s="30"/>
      <c r="G24" s="19"/>
      <c r="H24" s="19"/>
      <c r="I24" s="31">
        <f t="shared" si="0"/>
        <v>0</v>
      </c>
      <c r="J24" s="31">
        <f t="shared" si="1"/>
        <v>0</v>
      </c>
      <c r="K24" s="19"/>
    </row>
    <row r="25" spans="1:11" ht="42" customHeight="1" x14ac:dyDescent="0.45">
      <c r="A25" s="27" t="s">
        <v>149</v>
      </c>
      <c r="B25" s="28" t="s">
        <v>140</v>
      </c>
      <c r="C25" s="28" t="s">
        <v>150</v>
      </c>
      <c r="D25" s="28" t="s">
        <v>151</v>
      </c>
      <c r="E25" s="29">
        <v>2</v>
      </c>
      <c r="F25" s="30"/>
      <c r="G25" s="19"/>
      <c r="H25" s="19"/>
      <c r="I25" s="31">
        <f t="shared" si="0"/>
        <v>0</v>
      </c>
      <c r="J25" s="31">
        <f t="shared" si="1"/>
        <v>0</v>
      </c>
      <c r="K25" s="19"/>
    </row>
    <row r="26" spans="1:11" ht="42" customHeight="1" x14ac:dyDescent="0.45">
      <c r="A26" s="32" t="s">
        <v>152</v>
      </c>
      <c r="B26" s="33" t="s">
        <v>153</v>
      </c>
      <c r="C26" s="33" t="s">
        <v>154</v>
      </c>
      <c r="D26" s="33" t="s">
        <v>155</v>
      </c>
      <c r="E26" s="29">
        <v>2</v>
      </c>
      <c r="F26" s="30"/>
      <c r="G26" s="19"/>
      <c r="H26" s="19"/>
      <c r="I26" s="34">
        <f t="shared" si="0"/>
        <v>0</v>
      </c>
      <c r="J26" s="34">
        <f t="shared" si="1"/>
        <v>0</v>
      </c>
      <c r="K26" s="19"/>
    </row>
    <row r="27" spans="1:11" ht="42" customHeight="1" x14ac:dyDescent="0.45">
      <c r="A27" s="32" t="s">
        <v>156</v>
      </c>
      <c r="B27" s="33" t="s">
        <v>153</v>
      </c>
      <c r="C27" s="33" t="s">
        <v>157</v>
      </c>
      <c r="D27" s="33" t="s">
        <v>158</v>
      </c>
      <c r="E27" s="29">
        <v>3</v>
      </c>
      <c r="F27" s="30"/>
      <c r="G27" s="19"/>
      <c r="H27" s="19"/>
      <c r="I27" s="34">
        <f t="shared" si="0"/>
        <v>0</v>
      </c>
      <c r="J27" s="34">
        <f t="shared" si="1"/>
        <v>0</v>
      </c>
      <c r="K27" s="19"/>
    </row>
    <row r="28" spans="1:11" ht="42" customHeight="1" x14ac:dyDescent="0.45">
      <c r="A28" s="32" t="s">
        <v>159</v>
      </c>
      <c r="B28" s="33" t="s">
        <v>153</v>
      </c>
      <c r="C28" s="33" t="s">
        <v>160</v>
      </c>
      <c r="D28" s="33" t="s">
        <v>161</v>
      </c>
      <c r="E28" s="29">
        <v>2</v>
      </c>
      <c r="F28" s="30"/>
      <c r="G28" s="19"/>
      <c r="H28" s="19"/>
      <c r="I28" s="34">
        <f t="shared" si="0"/>
        <v>0</v>
      </c>
      <c r="J28" s="34">
        <f t="shared" si="1"/>
        <v>0</v>
      </c>
      <c r="K28" s="19"/>
    </row>
    <row r="29" spans="1:11" ht="42" customHeight="1" x14ac:dyDescent="0.45">
      <c r="A29" s="32" t="s">
        <v>162</v>
      </c>
      <c r="B29" s="33" t="s">
        <v>153</v>
      </c>
      <c r="C29" s="33" t="s">
        <v>163</v>
      </c>
      <c r="D29" s="33" t="s">
        <v>164</v>
      </c>
      <c r="E29" s="29">
        <v>2</v>
      </c>
      <c r="F29" s="30"/>
      <c r="G29" s="19"/>
      <c r="H29" s="19"/>
      <c r="I29" s="34">
        <f t="shared" si="0"/>
        <v>0</v>
      </c>
      <c r="J29" s="34">
        <f t="shared" si="1"/>
        <v>0</v>
      </c>
      <c r="K29" s="19"/>
    </row>
    <row r="30" spans="1:11" ht="42" customHeight="1" x14ac:dyDescent="0.45">
      <c r="A30" s="27" t="s">
        <v>165</v>
      </c>
      <c r="B30" s="28" t="s">
        <v>166</v>
      </c>
      <c r="C30" s="28" t="s">
        <v>167</v>
      </c>
      <c r="D30" s="28" t="s">
        <v>168</v>
      </c>
      <c r="E30" s="29">
        <v>3</v>
      </c>
      <c r="F30" s="30"/>
      <c r="G30" s="19"/>
      <c r="H30" s="19"/>
      <c r="I30" s="31">
        <f t="shared" si="0"/>
        <v>0</v>
      </c>
      <c r="J30" s="31">
        <f t="shared" si="1"/>
        <v>0</v>
      </c>
      <c r="K30" s="19"/>
    </row>
    <row r="31" spans="1:11" ht="42" customHeight="1" x14ac:dyDescent="0.45">
      <c r="A31" s="27" t="s">
        <v>169</v>
      </c>
      <c r="B31" s="28" t="s">
        <v>166</v>
      </c>
      <c r="C31" s="28" t="s">
        <v>170</v>
      </c>
      <c r="D31" s="28" t="s">
        <v>171</v>
      </c>
      <c r="E31" s="29">
        <v>3</v>
      </c>
      <c r="F31" s="30"/>
      <c r="G31" s="19"/>
      <c r="H31" s="19"/>
      <c r="I31" s="31">
        <f t="shared" si="0"/>
        <v>0</v>
      </c>
      <c r="J31" s="31">
        <f t="shared" si="1"/>
        <v>0</v>
      </c>
      <c r="K31" s="19"/>
    </row>
    <row r="32" spans="1:11" ht="42" customHeight="1" x14ac:dyDescent="0.45">
      <c r="A32" s="27" t="s">
        <v>172</v>
      </c>
      <c r="B32" s="28" t="s">
        <v>166</v>
      </c>
      <c r="C32" s="28" t="s">
        <v>173</v>
      </c>
      <c r="D32" s="28" t="s">
        <v>174</v>
      </c>
      <c r="E32" s="29">
        <v>2</v>
      </c>
      <c r="F32" s="30"/>
      <c r="G32" s="19"/>
      <c r="H32" s="19"/>
      <c r="I32" s="31">
        <f t="shared" si="0"/>
        <v>0</v>
      </c>
      <c r="J32" s="31">
        <f t="shared" si="1"/>
        <v>0</v>
      </c>
      <c r="K32" s="19"/>
    </row>
    <row r="33" spans="1:11" ht="42" customHeight="1" x14ac:dyDescent="0.45">
      <c r="A33" s="32" t="s">
        <v>175</v>
      </c>
      <c r="B33" s="33" t="s">
        <v>176</v>
      </c>
      <c r="C33" s="33" t="s">
        <v>177</v>
      </c>
      <c r="D33" s="33" t="s">
        <v>178</v>
      </c>
      <c r="E33" s="29">
        <v>2</v>
      </c>
      <c r="F33" s="30"/>
      <c r="G33" s="19"/>
      <c r="H33" s="19"/>
      <c r="I33" s="34">
        <f t="shared" si="0"/>
        <v>0</v>
      </c>
      <c r="J33" s="34">
        <f t="shared" si="1"/>
        <v>0</v>
      </c>
      <c r="K33" s="19"/>
    </row>
    <row r="34" spans="1:11" ht="42" customHeight="1" x14ac:dyDescent="0.45">
      <c r="A34" s="32" t="s">
        <v>179</v>
      </c>
      <c r="B34" s="33" t="s">
        <v>176</v>
      </c>
      <c r="C34" s="33" t="s">
        <v>180</v>
      </c>
      <c r="D34" s="33" t="s">
        <v>181</v>
      </c>
      <c r="E34" s="29">
        <v>3</v>
      </c>
      <c r="F34" s="30"/>
      <c r="G34" s="19"/>
      <c r="H34" s="19"/>
      <c r="I34" s="34">
        <f t="shared" si="0"/>
        <v>0</v>
      </c>
      <c r="J34" s="34">
        <f t="shared" si="1"/>
        <v>0</v>
      </c>
      <c r="K34" s="19"/>
    </row>
    <row r="35" spans="1:11" ht="42" customHeight="1" x14ac:dyDescent="0.45">
      <c r="A35" s="32" t="s">
        <v>182</v>
      </c>
      <c r="B35" s="33" t="s">
        <v>176</v>
      </c>
      <c r="C35" s="33" t="s">
        <v>183</v>
      </c>
      <c r="D35" s="33" t="s">
        <v>184</v>
      </c>
      <c r="E35" s="29">
        <v>2</v>
      </c>
      <c r="F35" s="30"/>
      <c r="G35" s="19"/>
      <c r="H35" s="19"/>
      <c r="I35" s="34">
        <f t="shared" si="0"/>
        <v>0</v>
      </c>
      <c r="J35" s="34">
        <f t="shared" si="1"/>
        <v>0</v>
      </c>
      <c r="K35" s="19"/>
    </row>
    <row r="36" spans="1:11" ht="42" customHeight="1" x14ac:dyDescent="0.45">
      <c r="A36" s="32" t="s">
        <v>185</v>
      </c>
      <c r="B36" s="33" t="s">
        <v>176</v>
      </c>
      <c r="C36" s="33" t="s">
        <v>186</v>
      </c>
      <c r="D36" s="33" t="s">
        <v>187</v>
      </c>
      <c r="E36" s="29">
        <v>2</v>
      </c>
      <c r="F36" s="30"/>
      <c r="G36" s="19"/>
      <c r="H36" s="19"/>
      <c r="I36" s="34">
        <f t="shared" si="0"/>
        <v>0</v>
      </c>
      <c r="J36" s="34">
        <f t="shared" si="1"/>
        <v>0</v>
      </c>
      <c r="K36" s="19"/>
    </row>
    <row r="37" spans="1:11" ht="42" customHeight="1" x14ac:dyDescent="0.45">
      <c r="A37" s="27" t="s">
        <v>188</v>
      </c>
      <c r="B37" s="28" t="s">
        <v>189</v>
      </c>
      <c r="C37" s="28" t="s">
        <v>190</v>
      </c>
      <c r="D37" s="28" t="s">
        <v>191</v>
      </c>
      <c r="E37" s="29">
        <v>2</v>
      </c>
      <c r="F37" s="30"/>
      <c r="G37" s="19"/>
      <c r="H37" s="19"/>
      <c r="I37" s="31">
        <f t="shared" si="0"/>
        <v>0</v>
      </c>
      <c r="J37" s="31">
        <f t="shared" si="1"/>
        <v>0</v>
      </c>
      <c r="K37" s="19"/>
    </row>
    <row r="38" spans="1:11" ht="42" customHeight="1" x14ac:dyDescent="0.45">
      <c r="A38" s="27" t="s">
        <v>192</v>
      </c>
      <c r="B38" s="28" t="s">
        <v>189</v>
      </c>
      <c r="C38" s="28" t="s">
        <v>193</v>
      </c>
      <c r="D38" s="28" t="s">
        <v>194</v>
      </c>
      <c r="E38" s="29">
        <v>2</v>
      </c>
      <c r="F38" s="30"/>
      <c r="G38" s="19"/>
      <c r="H38" s="19"/>
      <c r="I38" s="31">
        <f t="shared" ref="I38:I65" si="2">IF(F38="Yes",E38*2,IF(F38="Partial",E38,0))</f>
        <v>0</v>
      </c>
      <c r="J38" s="31">
        <f t="shared" ref="J38:J65" si="3">IF(OR(F38="",F38="N/A"),0,E38*2)</f>
        <v>0</v>
      </c>
      <c r="K38" s="19"/>
    </row>
    <row r="39" spans="1:11" ht="42" customHeight="1" x14ac:dyDescent="0.45">
      <c r="A39" s="27" t="s">
        <v>195</v>
      </c>
      <c r="B39" s="28" t="s">
        <v>189</v>
      </c>
      <c r="C39" s="28" t="s">
        <v>196</v>
      </c>
      <c r="D39" s="28" t="s">
        <v>197</v>
      </c>
      <c r="E39" s="29">
        <v>1</v>
      </c>
      <c r="F39" s="30"/>
      <c r="G39" s="19"/>
      <c r="H39" s="19"/>
      <c r="I39" s="31">
        <f t="shared" si="2"/>
        <v>0</v>
      </c>
      <c r="J39" s="31">
        <f t="shared" si="3"/>
        <v>0</v>
      </c>
      <c r="K39" s="19"/>
    </row>
    <row r="40" spans="1:11" ht="42" customHeight="1" x14ac:dyDescent="0.45">
      <c r="A40" s="32" t="s">
        <v>198</v>
      </c>
      <c r="B40" s="33" t="s">
        <v>199</v>
      </c>
      <c r="C40" s="33" t="s">
        <v>200</v>
      </c>
      <c r="D40" s="33" t="s">
        <v>201</v>
      </c>
      <c r="E40" s="29">
        <v>3</v>
      </c>
      <c r="F40" s="30"/>
      <c r="G40" s="19"/>
      <c r="H40" s="19"/>
      <c r="I40" s="34">
        <f t="shared" si="2"/>
        <v>0</v>
      </c>
      <c r="J40" s="34">
        <f t="shared" si="3"/>
        <v>0</v>
      </c>
      <c r="K40" s="19"/>
    </row>
    <row r="41" spans="1:11" ht="42" customHeight="1" x14ac:dyDescent="0.45">
      <c r="A41" s="32" t="s">
        <v>202</v>
      </c>
      <c r="B41" s="33" t="s">
        <v>199</v>
      </c>
      <c r="C41" s="33" t="s">
        <v>203</v>
      </c>
      <c r="D41" s="33" t="s">
        <v>204</v>
      </c>
      <c r="E41" s="29">
        <v>3</v>
      </c>
      <c r="F41" s="30"/>
      <c r="G41" s="19"/>
      <c r="H41" s="19"/>
      <c r="I41" s="34">
        <f t="shared" si="2"/>
        <v>0</v>
      </c>
      <c r="J41" s="34">
        <f t="shared" si="3"/>
        <v>0</v>
      </c>
      <c r="K41" s="19"/>
    </row>
    <row r="42" spans="1:11" ht="42" customHeight="1" x14ac:dyDescent="0.45">
      <c r="A42" s="32" t="s">
        <v>205</v>
      </c>
      <c r="B42" s="33" t="s">
        <v>199</v>
      </c>
      <c r="C42" s="33" t="s">
        <v>206</v>
      </c>
      <c r="D42" s="33" t="s">
        <v>207</v>
      </c>
      <c r="E42" s="29">
        <v>2</v>
      </c>
      <c r="F42" s="30"/>
      <c r="G42" s="19"/>
      <c r="H42" s="19"/>
      <c r="I42" s="34">
        <f t="shared" si="2"/>
        <v>0</v>
      </c>
      <c r="J42" s="34">
        <f t="shared" si="3"/>
        <v>0</v>
      </c>
      <c r="K42" s="19"/>
    </row>
    <row r="43" spans="1:11" ht="42" customHeight="1" x14ac:dyDescent="0.45">
      <c r="A43" s="32" t="s">
        <v>208</v>
      </c>
      <c r="B43" s="33" t="s">
        <v>199</v>
      </c>
      <c r="C43" s="33" t="s">
        <v>209</v>
      </c>
      <c r="D43" s="33" t="s">
        <v>210</v>
      </c>
      <c r="E43" s="29">
        <v>1</v>
      </c>
      <c r="F43" s="30"/>
      <c r="G43" s="19"/>
      <c r="H43" s="19"/>
      <c r="I43" s="34">
        <f t="shared" si="2"/>
        <v>0</v>
      </c>
      <c r="J43" s="34">
        <f t="shared" si="3"/>
        <v>0</v>
      </c>
      <c r="K43" s="19"/>
    </row>
    <row r="44" spans="1:11" ht="42" customHeight="1" x14ac:dyDescent="0.45">
      <c r="A44" s="27" t="s">
        <v>211</v>
      </c>
      <c r="B44" s="28" t="s">
        <v>212</v>
      </c>
      <c r="C44" s="28" t="s">
        <v>213</v>
      </c>
      <c r="D44" s="28" t="s">
        <v>214</v>
      </c>
      <c r="E44" s="29">
        <v>3</v>
      </c>
      <c r="F44" s="30"/>
      <c r="G44" s="19"/>
      <c r="H44" s="19"/>
      <c r="I44" s="31">
        <f t="shared" si="2"/>
        <v>0</v>
      </c>
      <c r="J44" s="31">
        <f t="shared" si="3"/>
        <v>0</v>
      </c>
      <c r="K44" s="19"/>
    </row>
    <row r="45" spans="1:11" ht="42" customHeight="1" x14ac:dyDescent="0.45">
      <c r="A45" s="27" t="s">
        <v>215</v>
      </c>
      <c r="B45" s="28" t="s">
        <v>212</v>
      </c>
      <c r="C45" s="28" t="s">
        <v>216</v>
      </c>
      <c r="D45" s="28" t="s">
        <v>217</v>
      </c>
      <c r="E45" s="29">
        <v>2</v>
      </c>
      <c r="F45" s="30"/>
      <c r="G45" s="19"/>
      <c r="H45" s="19"/>
      <c r="I45" s="31">
        <f t="shared" si="2"/>
        <v>0</v>
      </c>
      <c r="J45" s="31">
        <f t="shared" si="3"/>
        <v>0</v>
      </c>
      <c r="K45" s="19"/>
    </row>
    <row r="46" spans="1:11" ht="42" customHeight="1" x14ac:dyDescent="0.45">
      <c r="A46" s="27" t="s">
        <v>218</v>
      </c>
      <c r="B46" s="28" t="s">
        <v>212</v>
      </c>
      <c r="C46" s="28" t="s">
        <v>219</v>
      </c>
      <c r="D46" s="28" t="s">
        <v>220</v>
      </c>
      <c r="E46" s="29">
        <v>3</v>
      </c>
      <c r="F46" s="30"/>
      <c r="G46" s="19"/>
      <c r="H46" s="19"/>
      <c r="I46" s="31">
        <f t="shared" si="2"/>
        <v>0</v>
      </c>
      <c r="J46" s="31">
        <f t="shared" si="3"/>
        <v>0</v>
      </c>
      <c r="K46" s="19"/>
    </row>
    <row r="47" spans="1:11" ht="42" customHeight="1" x14ac:dyDescent="0.45">
      <c r="A47" s="27" t="s">
        <v>221</v>
      </c>
      <c r="B47" s="28" t="s">
        <v>212</v>
      </c>
      <c r="C47" s="28" t="s">
        <v>222</v>
      </c>
      <c r="D47" s="28" t="s">
        <v>223</v>
      </c>
      <c r="E47" s="29">
        <v>2</v>
      </c>
      <c r="F47" s="30"/>
      <c r="G47" s="19"/>
      <c r="H47" s="19"/>
      <c r="I47" s="31">
        <f t="shared" si="2"/>
        <v>0</v>
      </c>
      <c r="J47" s="31">
        <f t="shared" si="3"/>
        <v>0</v>
      </c>
      <c r="K47" s="19"/>
    </row>
    <row r="48" spans="1:11" ht="42" customHeight="1" x14ac:dyDescent="0.45">
      <c r="A48" s="32" t="s">
        <v>224</v>
      </c>
      <c r="B48" s="33" t="s">
        <v>225</v>
      </c>
      <c r="C48" s="33" t="s">
        <v>226</v>
      </c>
      <c r="D48" s="33" t="s">
        <v>227</v>
      </c>
      <c r="E48" s="29">
        <v>2</v>
      </c>
      <c r="F48" s="30"/>
      <c r="G48" s="19"/>
      <c r="H48" s="19"/>
      <c r="I48" s="34">
        <f t="shared" si="2"/>
        <v>0</v>
      </c>
      <c r="J48" s="34">
        <f t="shared" si="3"/>
        <v>0</v>
      </c>
      <c r="K48" s="19"/>
    </row>
    <row r="49" spans="1:11" ht="42" customHeight="1" x14ac:dyDescent="0.45">
      <c r="A49" s="32" t="s">
        <v>228</v>
      </c>
      <c r="B49" s="33" t="s">
        <v>225</v>
      </c>
      <c r="C49" s="33" t="s">
        <v>229</v>
      </c>
      <c r="D49" s="33" t="s">
        <v>230</v>
      </c>
      <c r="E49" s="29">
        <v>2</v>
      </c>
      <c r="F49" s="30"/>
      <c r="G49" s="19"/>
      <c r="H49" s="19"/>
      <c r="I49" s="34">
        <f t="shared" si="2"/>
        <v>0</v>
      </c>
      <c r="J49" s="34">
        <f t="shared" si="3"/>
        <v>0</v>
      </c>
      <c r="K49" s="19"/>
    </row>
    <row r="50" spans="1:11" ht="42" customHeight="1" x14ac:dyDescent="0.45">
      <c r="A50" s="32" t="s">
        <v>231</v>
      </c>
      <c r="B50" s="33" t="s">
        <v>225</v>
      </c>
      <c r="C50" s="33" t="s">
        <v>232</v>
      </c>
      <c r="D50" s="33" t="s">
        <v>233</v>
      </c>
      <c r="E50" s="29">
        <v>2</v>
      </c>
      <c r="F50" s="30"/>
      <c r="G50" s="19"/>
      <c r="H50" s="19"/>
      <c r="I50" s="34">
        <f t="shared" si="2"/>
        <v>0</v>
      </c>
      <c r="J50" s="34">
        <f t="shared" si="3"/>
        <v>0</v>
      </c>
      <c r="K50" s="19"/>
    </row>
    <row r="51" spans="1:11" ht="42" customHeight="1" x14ac:dyDescent="0.45">
      <c r="A51" s="27" t="s">
        <v>234</v>
      </c>
      <c r="B51" s="28" t="s">
        <v>235</v>
      </c>
      <c r="C51" s="28" t="s">
        <v>236</v>
      </c>
      <c r="D51" s="28" t="s">
        <v>237</v>
      </c>
      <c r="E51" s="29">
        <v>2</v>
      </c>
      <c r="F51" s="30"/>
      <c r="G51" s="19"/>
      <c r="H51" s="19"/>
      <c r="I51" s="31">
        <f t="shared" si="2"/>
        <v>0</v>
      </c>
      <c r="J51" s="31">
        <f t="shared" si="3"/>
        <v>0</v>
      </c>
      <c r="K51" s="19"/>
    </row>
    <row r="52" spans="1:11" ht="42" customHeight="1" x14ac:dyDescent="0.45">
      <c r="A52" s="27" t="s">
        <v>238</v>
      </c>
      <c r="B52" s="28" t="s">
        <v>235</v>
      </c>
      <c r="C52" s="28" t="s">
        <v>239</v>
      </c>
      <c r="D52" s="28" t="s">
        <v>240</v>
      </c>
      <c r="E52" s="29">
        <v>2</v>
      </c>
      <c r="F52" s="30"/>
      <c r="G52" s="19"/>
      <c r="H52" s="19"/>
      <c r="I52" s="31">
        <f t="shared" si="2"/>
        <v>0</v>
      </c>
      <c r="J52" s="31">
        <f t="shared" si="3"/>
        <v>0</v>
      </c>
      <c r="K52" s="19"/>
    </row>
    <row r="53" spans="1:11" ht="42" customHeight="1" x14ac:dyDescent="0.45">
      <c r="A53" s="27" t="s">
        <v>241</v>
      </c>
      <c r="B53" s="28" t="s">
        <v>235</v>
      </c>
      <c r="C53" s="28" t="s">
        <v>242</v>
      </c>
      <c r="D53" s="28" t="s">
        <v>243</v>
      </c>
      <c r="E53" s="29">
        <v>1</v>
      </c>
      <c r="F53" s="30"/>
      <c r="G53" s="19"/>
      <c r="H53" s="19"/>
      <c r="I53" s="31">
        <f t="shared" si="2"/>
        <v>0</v>
      </c>
      <c r="J53" s="31">
        <f t="shared" si="3"/>
        <v>0</v>
      </c>
      <c r="K53" s="19"/>
    </row>
    <row r="54" spans="1:11" ht="42" customHeight="1" x14ac:dyDescent="0.45">
      <c r="A54" s="32" t="s">
        <v>244</v>
      </c>
      <c r="B54" s="33" t="s">
        <v>245</v>
      </c>
      <c r="C54" s="33" t="s">
        <v>246</v>
      </c>
      <c r="D54" s="33" t="s">
        <v>247</v>
      </c>
      <c r="E54" s="29">
        <v>2</v>
      </c>
      <c r="F54" s="30"/>
      <c r="G54" s="19"/>
      <c r="H54" s="19"/>
      <c r="I54" s="34">
        <f t="shared" si="2"/>
        <v>0</v>
      </c>
      <c r="J54" s="34">
        <f t="shared" si="3"/>
        <v>0</v>
      </c>
      <c r="K54" s="19"/>
    </row>
    <row r="55" spans="1:11" ht="42" customHeight="1" x14ac:dyDescent="0.45">
      <c r="A55" s="32" t="s">
        <v>248</v>
      </c>
      <c r="B55" s="33" t="s">
        <v>245</v>
      </c>
      <c r="C55" s="33" t="s">
        <v>249</v>
      </c>
      <c r="D55" s="33" t="s">
        <v>250</v>
      </c>
      <c r="E55" s="29">
        <v>2</v>
      </c>
      <c r="F55" s="30"/>
      <c r="G55" s="19"/>
      <c r="H55" s="19"/>
      <c r="I55" s="34">
        <f t="shared" si="2"/>
        <v>0</v>
      </c>
      <c r="J55" s="34">
        <f t="shared" si="3"/>
        <v>0</v>
      </c>
      <c r="K55" s="19"/>
    </row>
    <row r="56" spans="1:11" ht="42" customHeight="1" x14ac:dyDescent="0.45">
      <c r="A56" s="32" t="s">
        <v>251</v>
      </c>
      <c r="B56" s="33" t="s">
        <v>245</v>
      </c>
      <c r="C56" s="33" t="s">
        <v>252</v>
      </c>
      <c r="D56" s="33" t="s">
        <v>253</v>
      </c>
      <c r="E56" s="29">
        <v>2</v>
      </c>
      <c r="F56" s="30"/>
      <c r="G56" s="19"/>
      <c r="H56" s="19"/>
      <c r="I56" s="34">
        <f t="shared" si="2"/>
        <v>0</v>
      </c>
      <c r="J56" s="34">
        <f t="shared" si="3"/>
        <v>0</v>
      </c>
      <c r="K56" s="19"/>
    </row>
    <row r="57" spans="1:11" ht="42" customHeight="1" x14ac:dyDescent="0.45">
      <c r="A57" s="27" t="s">
        <v>254</v>
      </c>
      <c r="B57" s="28" t="s">
        <v>255</v>
      </c>
      <c r="C57" s="28" t="s">
        <v>256</v>
      </c>
      <c r="D57" s="28" t="s">
        <v>257</v>
      </c>
      <c r="E57" s="29">
        <v>2</v>
      </c>
      <c r="F57" s="30"/>
      <c r="G57" s="19"/>
      <c r="H57" s="19"/>
      <c r="I57" s="31">
        <f t="shared" si="2"/>
        <v>0</v>
      </c>
      <c r="J57" s="31">
        <f t="shared" si="3"/>
        <v>0</v>
      </c>
      <c r="K57" s="19"/>
    </row>
    <row r="58" spans="1:11" ht="42" customHeight="1" x14ac:dyDescent="0.45">
      <c r="A58" s="27" t="s">
        <v>258</v>
      </c>
      <c r="B58" s="28" t="s">
        <v>255</v>
      </c>
      <c r="C58" s="28" t="s">
        <v>259</v>
      </c>
      <c r="D58" s="28" t="s">
        <v>260</v>
      </c>
      <c r="E58" s="29">
        <v>3</v>
      </c>
      <c r="F58" s="30"/>
      <c r="G58" s="19"/>
      <c r="H58" s="19"/>
      <c r="I58" s="31">
        <f t="shared" si="2"/>
        <v>0</v>
      </c>
      <c r="J58" s="31">
        <f t="shared" si="3"/>
        <v>0</v>
      </c>
      <c r="K58" s="19"/>
    </row>
    <row r="59" spans="1:11" ht="42" customHeight="1" x14ac:dyDescent="0.45">
      <c r="A59" s="27" t="s">
        <v>261</v>
      </c>
      <c r="B59" s="28" t="s">
        <v>255</v>
      </c>
      <c r="C59" s="28" t="s">
        <v>262</v>
      </c>
      <c r="D59" s="28" t="s">
        <v>263</v>
      </c>
      <c r="E59" s="29">
        <v>2</v>
      </c>
      <c r="F59" s="30"/>
      <c r="G59" s="19"/>
      <c r="H59" s="19"/>
      <c r="I59" s="31">
        <f t="shared" si="2"/>
        <v>0</v>
      </c>
      <c r="J59" s="31">
        <f t="shared" si="3"/>
        <v>0</v>
      </c>
      <c r="K59" s="19"/>
    </row>
    <row r="60" spans="1:11" ht="42" customHeight="1" x14ac:dyDescent="0.45">
      <c r="A60" s="27" t="s">
        <v>264</v>
      </c>
      <c r="B60" s="28" t="s">
        <v>255</v>
      </c>
      <c r="C60" s="28" t="s">
        <v>265</v>
      </c>
      <c r="D60" s="28" t="s">
        <v>266</v>
      </c>
      <c r="E60" s="29">
        <v>2</v>
      </c>
      <c r="F60" s="30"/>
      <c r="G60" s="19"/>
      <c r="H60" s="19"/>
      <c r="I60" s="31">
        <f t="shared" si="2"/>
        <v>0</v>
      </c>
      <c r="J60" s="31">
        <f t="shared" si="3"/>
        <v>0</v>
      </c>
      <c r="K60" s="19"/>
    </row>
    <row r="61" spans="1:11" ht="42" customHeight="1" x14ac:dyDescent="0.45">
      <c r="A61" s="32" t="s">
        <v>267</v>
      </c>
      <c r="B61" s="33" t="s">
        <v>268</v>
      </c>
      <c r="C61" s="33" t="s">
        <v>269</v>
      </c>
      <c r="D61" s="33" t="s">
        <v>270</v>
      </c>
      <c r="E61" s="29">
        <v>2</v>
      </c>
      <c r="F61" s="30"/>
      <c r="G61" s="19"/>
      <c r="H61" s="19"/>
      <c r="I61" s="34">
        <f t="shared" si="2"/>
        <v>0</v>
      </c>
      <c r="J61" s="34">
        <f t="shared" si="3"/>
        <v>0</v>
      </c>
      <c r="K61" s="19"/>
    </row>
    <row r="62" spans="1:11" ht="42" customHeight="1" x14ac:dyDescent="0.45">
      <c r="A62" s="32" t="s">
        <v>271</v>
      </c>
      <c r="B62" s="33" t="s">
        <v>268</v>
      </c>
      <c r="C62" s="33" t="s">
        <v>272</v>
      </c>
      <c r="D62" s="33" t="s">
        <v>273</v>
      </c>
      <c r="E62" s="29">
        <v>1</v>
      </c>
      <c r="F62" s="30"/>
      <c r="G62" s="19"/>
      <c r="H62" s="19"/>
      <c r="I62" s="34">
        <f t="shared" si="2"/>
        <v>0</v>
      </c>
      <c r="J62" s="34">
        <f t="shared" si="3"/>
        <v>0</v>
      </c>
      <c r="K62" s="19"/>
    </row>
    <row r="63" spans="1:11" ht="42" customHeight="1" x14ac:dyDescent="0.45">
      <c r="A63" s="27" t="s">
        <v>274</v>
      </c>
      <c r="B63" s="28" t="s">
        <v>275</v>
      </c>
      <c r="C63" s="28" t="s">
        <v>276</v>
      </c>
      <c r="D63" s="28" t="s">
        <v>277</v>
      </c>
      <c r="E63" s="29">
        <v>2</v>
      </c>
      <c r="F63" s="30"/>
      <c r="G63" s="19"/>
      <c r="H63" s="19"/>
      <c r="I63" s="31">
        <f t="shared" si="2"/>
        <v>0</v>
      </c>
      <c r="J63" s="31">
        <f t="shared" si="3"/>
        <v>0</v>
      </c>
      <c r="K63" s="19"/>
    </row>
    <row r="64" spans="1:11" ht="42" customHeight="1" x14ac:dyDescent="0.45">
      <c r="A64" s="27" t="s">
        <v>278</v>
      </c>
      <c r="B64" s="28" t="s">
        <v>275</v>
      </c>
      <c r="C64" s="28" t="s">
        <v>279</v>
      </c>
      <c r="D64" s="28" t="s">
        <v>280</v>
      </c>
      <c r="E64" s="29">
        <v>1</v>
      </c>
      <c r="F64" s="30"/>
      <c r="G64" s="19"/>
      <c r="H64" s="19"/>
      <c r="I64" s="31">
        <f t="shared" si="2"/>
        <v>0</v>
      </c>
      <c r="J64" s="31">
        <f t="shared" si="3"/>
        <v>0</v>
      </c>
      <c r="K64" s="19"/>
    </row>
    <row r="65" spans="1:11" ht="42" customHeight="1" x14ac:dyDescent="0.45">
      <c r="A65" s="27" t="s">
        <v>281</v>
      </c>
      <c r="B65" s="28" t="s">
        <v>275</v>
      </c>
      <c r="C65" s="28" t="s">
        <v>282</v>
      </c>
      <c r="D65" s="28" t="s">
        <v>283</v>
      </c>
      <c r="E65" s="29">
        <v>2</v>
      </c>
      <c r="F65" s="30"/>
      <c r="G65" s="19"/>
      <c r="H65" s="19"/>
      <c r="I65" s="31">
        <f t="shared" si="2"/>
        <v>0</v>
      </c>
      <c r="J65" s="31">
        <f t="shared" si="3"/>
        <v>0</v>
      </c>
      <c r="K65" s="19"/>
    </row>
  </sheetData>
  <autoFilter ref="A5:K65" xr:uid="{00000000-0009-0000-0000-000002000000}"/>
  <conditionalFormatting sqref="F6:F65">
    <cfRule type="cellIs" dxfId="23" priority="1" operator="equal">
      <formula>"Yes"</formula>
    </cfRule>
    <cfRule type="cellIs" dxfId="22" priority="2" operator="equal">
      <formula>"Partial"</formula>
    </cfRule>
    <cfRule type="cellIs" dxfId="21" priority="3" operator="equal">
      <formula>"No"</formula>
    </cfRule>
    <cfRule type="cellIs" dxfId="20" priority="4" operator="equal">
      <formula>"N/A"</formula>
    </cfRule>
  </conditionalFormatting>
  <dataValidations count="2">
    <dataValidation type="list" allowBlank="1" showInputMessage="1" errorTitle="Invalid entry" error="Please choose a value from the list." prompt="Yes / Partial / No / N/A" sqref="F6:F65" xr:uid="{00000000-0002-0000-0200-000000000000}">
      <formula1>"Yes,Partial,No,N/A"</formula1>
    </dataValidation>
    <dataValidation type="whole" error="Weight must be 1, 2 or 3." sqref="E6:E65" xr:uid="{00000000-0002-0000-0200-000001000000}">
      <formula1>1</formula1>
      <formula2>3</formula2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Third-Party Risk Management Security Questionnaire&amp;C&amp;8 © Muhammad Anwar · muhammad-anwar.com&amp;R&amp;8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5"/>
  <sheetViews>
    <sheetView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36" customWidth="1"/>
    <col min="2" max="3" width="12" customWidth="1"/>
    <col min="4" max="5" width="10" customWidth="1"/>
    <col min="6" max="6" width="12" customWidth="1"/>
    <col min="7" max="7" width="16" customWidth="1"/>
  </cols>
  <sheetData>
    <row r="1" spans="1:7" ht="30" customHeight="1" x14ac:dyDescent="0.45">
      <c r="A1" s="13" t="s">
        <v>18</v>
      </c>
      <c r="B1" s="14"/>
      <c r="C1" s="14"/>
      <c r="D1" s="14"/>
      <c r="E1" s="14"/>
      <c r="F1" s="14"/>
      <c r="G1" s="15" t="s">
        <v>47</v>
      </c>
    </row>
    <row r="2" spans="1:7" ht="18" customHeight="1" x14ac:dyDescent="0.45">
      <c r="A2" s="16" t="s">
        <v>284</v>
      </c>
      <c r="B2" s="14"/>
      <c r="C2" s="14"/>
      <c r="D2" s="14"/>
      <c r="E2" s="14"/>
      <c r="F2" s="14"/>
      <c r="G2" s="14"/>
    </row>
    <row r="3" spans="1:7" ht="4.05" customHeight="1" x14ac:dyDescent="0.45">
      <c r="A3" s="2"/>
      <c r="B3" s="2"/>
      <c r="C3" s="3"/>
      <c r="D3" s="3"/>
      <c r="E3" s="4"/>
      <c r="F3" s="4"/>
      <c r="G3" s="5"/>
    </row>
    <row r="5" spans="1:7" x14ac:dyDescent="0.45">
      <c r="A5" s="17" t="s">
        <v>285</v>
      </c>
    </row>
    <row r="6" spans="1:7" ht="22.05" customHeight="1" x14ac:dyDescent="0.45">
      <c r="A6" s="18" t="s">
        <v>286</v>
      </c>
      <c r="B6" s="58">
        <f>COUNTA(Questionnaire!$F$6:$F$65)/60</f>
        <v>0</v>
      </c>
      <c r="C6" s="55"/>
      <c r="D6" s="55"/>
      <c r="E6" s="55"/>
      <c r="F6" s="55"/>
      <c r="G6" s="55"/>
    </row>
    <row r="7" spans="1:7" ht="22.05" customHeight="1" x14ac:dyDescent="0.45">
      <c r="A7" s="18" t="s">
        <v>287</v>
      </c>
      <c r="B7" s="58" t="str">
        <f>IFERROR(SUM(Questionnaire!$I$6:$I$65)/SUM(Questionnaire!$J$6:$J$65),"")</f>
        <v/>
      </c>
      <c r="C7" s="55"/>
      <c r="D7" s="55"/>
      <c r="E7" s="55"/>
      <c r="F7" s="55"/>
      <c r="G7" s="55"/>
    </row>
    <row r="8" spans="1:7" ht="22.05" customHeight="1" x14ac:dyDescent="0.45">
      <c r="A8" s="18" t="s">
        <v>288</v>
      </c>
      <c r="B8" s="56">
        <f>COUNTIF(Questionnaire!$F$6:$F$65,"No")</f>
        <v>0</v>
      </c>
      <c r="C8" s="55"/>
      <c r="D8" s="55"/>
      <c r="E8" s="55"/>
      <c r="F8" s="55"/>
      <c r="G8" s="55"/>
    </row>
    <row r="9" spans="1:7" ht="22.05" customHeight="1" x14ac:dyDescent="0.45">
      <c r="A9" s="18" t="s">
        <v>289</v>
      </c>
      <c r="B9" s="56">
        <f>COUNTIFS(Questionnaire!$E$6:$E$65,3,Questionnaire!$F$6:$F$65,"No")</f>
        <v>0</v>
      </c>
      <c r="C9" s="55"/>
      <c r="D9" s="55"/>
      <c r="E9" s="55"/>
      <c r="F9" s="55"/>
      <c r="G9" s="55"/>
    </row>
    <row r="10" spans="1:7" ht="22.05" customHeight="1" x14ac:dyDescent="0.45">
      <c r="A10" s="18" t="s">
        <v>72</v>
      </c>
      <c r="B10" s="54" t="str">
        <f>'Supplier Profile'!B20</f>
        <v>Select criticality and data sensitivity</v>
      </c>
      <c r="C10" s="55"/>
      <c r="D10" s="55"/>
      <c r="E10" s="55"/>
      <c r="F10" s="55"/>
      <c r="G10" s="55"/>
    </row>
    <row r="11" spans="1:7" ht="22.05" customHeight="1" x14ac:dyDescent="0.45">
      <c r="A11" s="18" t="s">
        <v>290</v>
      </c>
      <c r="B11" s="54" t="str">
        <f>IF(B7="","Not assessed",IF(B7&gt;=0.85,"Low",IF(B7&gt;=0.7,"Medium",IF(B7&gt;=0.5,"High","Critical"))))</f>
        <v>Not assessed</v>
      </c>
      <c r="C11" s="55"/>
      <c r="D11" s="55"/>
      <c r="E11" s="55"/>
      <c r="F11" s="55"/>
      <c r="G11" s="55"/>
    </row>
    <row r="12" spans="1:7" ht="32" customHeight="1" x14ac:dyDescent="0.45">
      <c r="A12" s="18" t="s">
        <v>291</v>
      </c>
      <c r="B12" s="54" t="str">
        <f>IF(B6&lt;1,"Assessment incomplete — all questions need a response",IF(OR(B11="Critical",B9&gt;2),"Escalate — do not onboard without formal risk acceptance",IF(OR(B11="High",B9&gt;0),"Approve with conditions — remediation plan required","Approve — monitor according to tier")))</f>
        <v>Assessment incomplete — all questions need a response</v>
      </c>
      <c r="C12" s="55"/>
      <c r="D12" s="55"/>
      <c r="E12" s="55"/>
      <c r="F12" s="55"/>
      <c r="G12" s="55"/>
    </row>
    <row r="15" spans="1:7" x14ac:dyDescent="0.45">
      <c r="A15" s="17" t="s">
        <v>292</v>
      </c>
    </row>
    <row r="16" spans="1:7" ht="32" customHeight="1" x14ac:dyDescent="0.45">
      <c r="A16" s="26" t="s">
        <v>77</v>
      </c>
      <c r="B16" s="26" t="s">
        <v>293</v>
      </c>
      <c r="C16" s="26" t="s">
        <v>294</v>
      </c>
      <c r="D16" s="26" t="s">
        <v>84</v>
      </c>
      <c r="E16" s="26" t="s">
        <v>295</v>
      </c>
      <c r="F16" s="26" t="s">
        <v>296</v>
      </c>
      <c r="G16" s="26" t="s">
        <v>297</v>
      </c>
    </row>
    <row r="17" spans="1:7" x14ac:dyDescent="0.45">
      <c r="A17" s="25" t="s">
        <v>88</v>
      </c>
      <c r="B17" s="31">
        <f>COUNTIF(Questionnaire!$B$6:$B$65,A17)</f>
        <v>4</v>
      </c>
      <c r="C17" s="31">
        <f>COUNTIFS(Questionnaire!$B$6:$B$65,A17,Questionnaire!$F$6:$F$65,"&lt;&gt;")</f>
        <v>0</v>
      </c>
      <c r="D17" s="31">
        <f>SUMIF(Questionnaire!$B$6:$B$65,A17,Questionnaire!$I$6:$I$65)</f>
        <v>0</v>
      </c>
      <c r="E17" s="31">
        <f>SUMIF(Questionnaire!$B$6:$B$65,A17,Questionnaire!$J$6:$J$65)</f>
        <v>0</v>
      </c>
      <c r="F17" s="35">
        <f t="shared" ref="F17:F33" si="0">IF(E17=0,0,D17/E17)</f>
        <v>0</v>
      </c>
      <c r="G17" s="36" t="str">
        <f t="shared" ref="G17:G33" si="1">IF(E17=0,"Not assessed",IF(F17&gt;=0.85,"Strong",IF(F17&gt;=0.7,"Adequate",IF(F17&gt;=0.5,"Weak","Poor"))))</f>
        <v>Not assessed</v>
      </c>
    </row>
    <row r="18" spans="1:7" x14ac:dyDescent="0.45">
      <c r="A18" s="18" t="s">
        <v>101</v>
      </c>
      <c r="B18" s="34">
        <f>COUNTIF(Questionnaire!$B$6:$B$65,A18)</f>
        <v>4</v>
      </c>
      <c r="C18" s="34">
        <f>COUNTIFS(Questionnaire!$B$6:$B$65,A18,Questionnaire!$F$6:$F$65,"&lt;&gt;")</f>
        <v>0</v>
      </c>
      <c r="D18" s="34">
        <f>SUMIF(Questionnaire!$B$6:$B$65,A18,Questionnaire!$I$6:$I$65)</f>
        <v>0</v>
      </c>
      <c r="E18" s="34">
        <f>SUMIF(Questionnaire!$B$6:$B$65,A18,Questionnaire!$J$6:$J$65)</f>
        <v>0</v>
      </c>
      <c r="F18" s="37">
        <f t="shared" si="0"/>
        <v>0</v>
      </c>
      <c r="G18" s="38" t="str">
        <f t="shared" si="1"/>
        <v>Not assessed</v>
      </c>
    </row>
    <row r="19" spans="1:7" x14ac:dyDescent="0.45">
      <c r="A19" s="25" t="s">
        <v>114</v>
      </c>
      <c r="B19" s="31">
        <f>COUNTIF(Questionnaire!$B$6:$B$65,A19)</f>
        <v>4</v>
      </c>
      <c r="C19" s="31">
        <f>COUNTIFS(Questionnaire!$B$6:$B$65,A19,Questionnaire!$F$6:$F$65,"&lt;&gt;")</f>
        <v>0</v>
      </c>
      <c r="D19" s="31">
        <f>SUMIF(Questionnaire!$B$6:$B$65,A19,Questionnaire!$I$6:$I$65)</f>
        <v>0</v>
      </c>
      <c r="E19" s="31">
        <f>SUMIF(Questionnaire!$B$6:$B$65,A19,Questionnaire!$J$6:$J$65)</f>
        <v>0</v>
      </c>
      <c r="F19" s="35">
        <f t="shared" si="0"/>
        <v>0</v>
      </c>
      <c r="G19" s="36" t="str">
        <f t="shared" si="1"/>
        <v>Not assessed</v>
      </c>
    </row>
    <row r="20" spans="1:7" x14ac:dyDescent="0.45">
      <c r="A20" s="18" t="s">
        <v>127</v>
      </c>
      <c r="B20" s="34">
        <f>COUNTIF(Questionnaire!$B$6:$B$65,A20)</f>
        <v>4</v>
      </c>
      <c r="C20" s="34">
        <f>COUNTIFS(Questionnaire!$B$6:$B$65,A20,Questionnaire!$F$6:$F$65,"&lt;&gt;")</f>
        <v>0</v>
      </c>
      <c r="D20" s="34">
        <f>SUMIF(Questionnaire!$B$6:$B$65,A20,Questionnaire!$I$6:$I$65)</f>
        <v>0</v>
      </c>
      <c r="E20" s="34">
        <f>SUMIF(Questionnaire!$B$6:$B$65,A20,Questionnaire!$J$6:$J$65)</f>
        <v>0</v>
      </c>
      <c r="F20" s="37">
        <f t="shared" si="0"/>
        <v>0</v>
      </c>
      <c r="G20" s="38" t="str">
        <f t="shared" si="1"/>
        <v>Not assessed</v>
      </c>
    </row>
    <row r="21" spans="1:7" x14ac:dyDescent="0.45">
      <c r="A21" s="25" t="s">
        <v>140</v>
      </c>
      <c r="B21" s="31">
        <f>COUNTIF(Questionnaire!$B$6:$B$65,A21)</f>
        <v>4</v>
      </c>
      <c r="C21" s="31">
        <f>COUNTIFS(Questionnaire!$B$6:$B$65,A21,Questionnaire!$F$6:$F$65,"&lt;&gt;")</f>
        <v>0</v>
      </c>
      <c r="D21" s="31">
        <f>SUMIF(Questionnaire!$B$6:$B$65,A21,Questionnaire!$I$6:$I$65)</f>
        <v>0</v>
      </c>
      <c r="E21" s="31">
        <f>SUMIF(Questionnaire!$B$6:$B$65,A21,Questionnaire!$J$6:$J$65)</f>
        <v>0</v>
      </c>
      <c r="F21" s="35">
        <f t="shared" si="0"/>
        <v>0</v>
      </c>
      <c r="G21" s="36" t="str">
        <f t="shared" si="1"/>
        <v>Not assessed</v>
      </c>
    </row>
    <row r="22" spans="1:7" x14ac:dyDescent="0.45">
      <c r="A22" s="18" t="s">
        <v>153</v>
      </c>
      <c r="B22" s="34">
        <f>COUNTIF(Questionnaire!$B$6:$B$65,A22)</f>
        <v>4</v>
      </c>
      <c r="C22" s="34">
        <f>COUNTIFS(Questionnaire!$B$6:$B$65,A22,Questionnaire!$F$6:$F$65,"&lt;&gt;")</f>
        <v>0</v>
      </c>
      <c r="D22" s="34">
        <f>SUMIF(Questionnaire!$B$6:$B$65,A22,Questionnaire!$I$6:$I$65)</f>
        <v>0</v>
      </c>
      <c r="E22" s="34">
        <f>SUMIF(Questionnaire!$B$6:$B$65,A22,Questionnaire!$J$6:$J$65)</f>
        <v>0</v>
      </c>
      <c r="F22" s="37">
        <f t="shared" si="0"/>
        <v>0</v>
      </c>
      <c r="G22" s="38" t="str">
        <f t="shared" si="1"/>
        <v>Not assessed</v>
      </c>
    </row>
    <row r="23" spans="1:7" x14ac:dyDescent="0.45">
      <c r="A23" s="25" t="s">
        <v>166</v>
      </c>
      <c r="B23" s="31">
        <f>COUNTIF(Questionnaire!$B$6:$B$65,A23)</f>
        <v>3</v>
      </c>
      <c r="C23" s="31">
        <f>COUNTIFS(Questionnaire!$B$6:$B$65,A23,Questionnaire!$F$6:$F$65,"&lt;&gt;")</f>
        <v>0</v>
      </c>
      <c r="D23" s="31">
        <f>SUMIF(Questionnaire!$B$6:$B$65,A23,Questionnaire!$I$6:$I$65)</f>
        <v>0</v>
      </c>
      <c r="E23" s="31">
        <f>SUMIF(Questionnaire!$B$6:$B$65,A23,Questionnaire!$J$6:$J$65)</f>
        <v>0</v>
      </c>
      <c r="F23" s="35">
        <f t="shared" si="0"/>
        <v>0</v>
      </c>
      <c r="G23" s="36" t="str">
        <f t="shared" si="1"/>
        <v>Not assessed</v>
      </c>
    </row>
    <row r="24" spans="1:7" x14ac:dyDescent="0.45">
      <c r="A24" s="18" t="s">
        <v>176</v>
      </c>
      <c r="B24" s="34">
        <f>COUNTIF(Questionnaire!$B$6:$B$65,A24)</f>
        <v>4</v>
      </c>
      <c r="C24" s="34">
        <f>COUNTIFS(Questionnaire!$B$6:$B$65,A24,Questionnaire!$F$6:$F$65,"&lt;&gt;")</f>
        <v>0</v>
      </c>
      <c r="D24" s="34">
        <f>SUMIF(Questionnaire!$B$6:$B$65,A24,Questionnaire!$I$6:$I$65)</f>
        <v>0</v>
      </c>
      <c r="E24" s="34">
        <f>SUMIF(Questionnaire!$B$6:$B$65,A24,Questionnaire!$J$6:$J$65)</f>
        <v>0</v>
      </c>
      <c r="F24" s="37">
        <f t="shared" si="0"/>
        <v>0</v>
      </c>
      <c r="G24" s="38" t="str">
        <f t="shared" si="1"/>
        <v>Not assessed</v>
      </c>
    </row>
    <row r="25" spans="1:7" x14ac:dyDescent="0.45">
      <c r="A25" s="25" t="s">
        <v>189</v>
      </c>
      <c r="B25" s="31">
        <f>COUNTIF(Questionnaire!$B$6:$B$65,A25)</f>
        <v>3</v>
      </c>
      <c r="C25" s="31">
        <f>COUNTIFS(Questionnaire!$B$6:$B$65,A25,Questionnaire!$F$6:$F$65,"&lt;&gt;")</f>
        <v>0</v>
      </c>
      <c r="D25" s="31">
        <f>SUMIF(Questionnaire!$B$6:$B$65,A25,Questionnaire!$I$6:$I$65)</f>
        <v>0</v>
      </c>
      <c r="E25" s="31">
        <f>SUMIF(Questionnaire!$B$6:$B$65,A25,Questionnaire!$J$6:$J$65)</f>
        <v>0</v>
      </c>
      <c r="F25" s="35">
        <f t="shared" si="0"/>
        <v>0</v>
      </c>
      <c r="G25" s="36" t="str">
        <f t="shared" si="1"/>
        <v>Not assessed</v>
      </c>
    </row>
    <row r="26" spans="1:7" x14ac:dyDescent="0.45">
      <c r="A26" s="18" t="s">
        <v>199</v>
      </c>
      <c r="B26" s="34">
        <f>COUNTIF(Questionnaire!$B$6:$B$65,A26)</f>
        <v>4</v>
      </c>
      <c r="C26" s="34">
        <f>COUNTIFS(Questionnaire!$B$6:$B$65,A26,Questionnaire!$F$6:$F$65,"&lt;&gt;")</f>
        <v>0</v>
      </c>
      <c r="D26" s="34">
        <f>SUMIF(Questionnaire!$B$6:$B$65,A26,Questionnaire!$I$6:$I$65)</f>
        <v>0</v>
      </c>
      <c r="E26" s="34">
        <f>SUMIF(Questionnaire!$B$6:$B$65,A26,Questionnaire!$J$6:$J$65)</f>
        <v>0</v>
      </c>
      <c r="F26" s="37">
        <f t="shared" si="0"/>
        <v>0</v>
      </c>
      <c r="G26" s="38" t="str">
        <f t="shared" si="1"/>
        <v>Not assessed</v>
      </c>
    </row>
    <row r="27" spans="1:7" x14ac:dyDescent="0.45">
      <c r="A27" s="25" t="s">
        <v>212</v>
      </c>
      <c r="B27" s="31">
        <f>COUNTIF(Questionnaire!$B$6:$B$65,A27)</f>
        <v>4</v>
      </c>
      <c r="C27" s="31">
        <f>COUNTIFS(Questionnaire!$B$6:$B$65,A27,Questionnaire!$F$6:$F$65,"&lt;&gt;")</f>
        <v>0</v>
      </c>
      <c r="D27" s="31">
        <f>SUMIF(Questionnaire!$B$6:$B$65,A27,Questionnaire!$I$6:$I$65)</f>
        <v>0</v>
      </c>
      <c r="E27" s="31">
        <f>SUMIF(Questionnaire!$B$6:$B$65,A27,Questionnaire!$J$6:$J$65)</f>
        <v>0</v>
      </c>
      <c r="F27" s="35">
        <f t="shared" si="0"/>
        <v>0</v>
      </c>
      <c r="G27" s="36" t="str">
        <f t="shared" si="1"/>
        <v>Not assessed</v>
      </c>
    </row>
    <row r="28" spans="1:7" x14ac:dyDescent="0.45">
      <c r="A28" s="18" t="s">
        <v>225</v>
      </c>
      <c r="B28" s="34">
        <f>COUNTIF(Questionnaire!$B$6:$B$65,A28)</f>
        <v>3</v>
      </c>
      <c r="C28" s="34">
        <f>COUNTIFS(Questionnaire!$B$6:$B$65,A28,Questionnaire!$F$6:$F$65,"&lt;&gt;")</f>
        <v>0</v>
      </c>
      <c r="D28" s="34">
        <f>SUMIF(Questionnaire!$B$6:$B$65,A28,Questionnaire!$I$6:$I$65)</f>
        <v>0</v>
      </c>
      <c r="E28" s="34">
        <f>SUMIF(Questionnaire!$B$6:$B$65,A28,Questionnaire!$J$6:$J$65)</f>
        <v>0</v>
      </c>
      <c r="F28" s="37">
        <f t="shared" si="0"/>
        <v>0</v>
      </c>
      <c r="G28" s="38" t="str">
        <f t="shared" si="1"/>
        <v>Not assessed</v>
      </c>
    </row>
    <row r="29" spans="1:7" x14ac:dyDescent="0.45">
      <c r="A29" s="25" t="s">
        <v>235</v>
      </c>
      <c r="B29" s="31">
        <f>COUNTIF(Questionnaire!$B$6:$B$65,A29)</f>
        <v>3</v>
      </c>
      <c r="C29" s="31">
        <f>COUNTIFS(Questionnaire!$B$6:$B$65,A29,Questionnaire!$F$6:$F$65,"&lt;&gt;")</f>
        <v>0</v>
      </c>
      <c r="D29" s="31">
        <f>SUMIF(Questionnaire!$B$6:$B$65,A29,Questionnaire!$I$6:$I$65)</f>
        <v>0</v>
      </c>
      <c r="E29" s="31">
        <f>SUMIF(Questionnaire!$B$6:$B$65,A29,Questionnaire!$J$6:$J$65)</f>
        <v>0</v>
      </c>
      <c r="F29" s="35">
        <f t="shared" si="0"/>
        <v>0</v>
      </c>
      <c r="G29" s="36" t="str">
        <f t="shared" si="1"/>
        <v>Not assessed</v>
      </c>
    </row>
    <row r="30" spans="1:7" x14ac:dyDescent="0.45">
      <c r="A30" s="18" t="s">
        <v>245</v>
      </c>
      <c r="B30" s="34">
        <f>COUNTIF(Questionnaire!$B$6:$B$65,A30)</f>
        <v>3</v>
      </c>
      <c r="C30" s="34">
        <f>COUNTIFS(Questionnaire!$B$6:$B$65,A30,Questionnaire!$F$6:$F$65,"&lt;&gt;")</f>
        <v>0</v>
      </c>
      <c r="D30" s="34">
        <f>SUMIF(Questionnaire!$B$6:$B$65,A30,Questionnaire!$I$6:$I$65)</f>
        <v>0</v>
      </c>
      <c r="E30" s="34">
        <f>SUMIF(Questionnaire!$B$6:$B$65,A30,Questionnaire!$J$6:$J$65)</f>
        <v>0</v>
      </c>
      <c r="F30" s="37">
        <f t="shared" si="0"/>
        <v>0</v>
      </c>
      <c r="G30" s="38" t="str">
        <f t="shared" si="1"/>
        <v>Not assessed</v>
      </c>
    </row>
    <row r="31" spans="1:7" x14ac:dyDescent="0.45">
      <c r="A31" s="25" t="s">
        <v>255</v>
      </c>
      <c r="B31" s="31">
        <f>COUNTIF(Questionnaire!$B$6:$B$65,A31)</f>
        <v>4</v>
      </c>
      <c r="C31" s="31">
        <f>COUNTIFS(Questionnaire!$B$6:$B$65,A31,Questionnaire!$F$6:$F$65,"&lt;&gt;")</f>
        <v>0</v>
      </c>
      <c r="D31" s="31">
        <f>SUMIF(Questionnaire!$B$6:$B$65,A31,Questionnaire!$I$6:$I$65)</f>
        <v>0</v>
      </c>
      <c r="E31" s="31">
        <f>SUMIF(Questionnaire!$B$6:$B$65,A31,Questionnaire!$J$6:$J$65)</f>
        <v>0</v>
      </c>
      <c r="F31" s="35">
        <f t="shared" si="0"/>
        <v>0</v>
      </c>
      <c r="G31" s="36" t="str">
        <f t="shared" si="1"/>
        <v>Not assessed</v>
      </c>
    </row>
    <row r="32" spans="1:7" x14ac:dyDescent="0.45">
      <c r="A32" s="18" t="s">
        <v>268</v>
      </c>
      <c r="B32" s="34">
        <f>COUNTIF(Questionnaire!$B$6:$B$65,A32)</f>
        <v>2</v>
      </c>
      <c r="C32" s="34">
        <f>COUNTIFS(Questionnaire!$B$6:$B$65,A32,Questionnaire!$F$6:$F$65,"&lt;&gt;")</f>
        <v>0</v>
      </c>
      <c r="D32" s="34">
        <f>SUMIF(Questionnaire!$B$6:$B$65,A32,Questionnaire!$I$6:$I$65)</f>
        <v>0</v>
      </c>
      <c r="E32" s="34">
        <f>SUMIF(Questionnaire!$B$6:$B$65,A32,Questionnaire!$J$6:$J$65)</f>
        <v>0</v>
      </c>
      <c r="F32" s="37">
        <f t="shared" si="0"/>
        <v>0</v>
      </c>
      <c r="G32" s="38" t="str">
        <f t="shared" si="1"/>
        <v>Not assessed</v>
      </c>
    </row>
    <row r="33" spans="1:7" ht="26.25" x14ac:dyDescent="0.45">
      <c r="A33" s="25" t="s">
        <v>275</v>
      </c>
      <c r="B33" s="31">
        <f>COUNTIF(Questionnaire!$B$6:$B$65,A33)</f>
        <v>3</v>
      </c>
      <c r="C33" s="31">
        <f>COUNTIFS(Questionnaire!$B$6:$B$65,A33,Questionnaire!$F$6:$F$65,"&lt;&gt;")</f>
        <v>0</v>
      </c>
      <c r="D33" s="31">
        <f>SUMIF(Questionnaire!$B$6:$B$65,A33,Questionnaire!$I$6:$I$65)</f>
        <v>0</v>
      </c>
      <c r="E33" s="31">
        <f>SUMIF(Questionnaire!$B$6:$B$65,A33,Questionnaire!$J$6:$J$65)</f>
        <v>0</v>
      </c>
      <c r="F33" s="35">
        <f t="shared" si="0"/>
        <v>0</v>
      </c>
      <c r="G33" s="36" t="str">
        <f t="shared" si="1"/>
        <v>Not assessed</v>
      </c>
    </row>
    <row r="35" spans="1:7" ht="30" customHeight="1" x14ac:dyDescent="0.45">
      <c r="A35" s="57" t="s">
        <v>298</v>
      </c>
      <c r="B35" s="43"/>
      <c r="C35" s="43"/>
      <c r="D35" s="43"/>
      <c r="E35" s="43"/>
      <c r="F35" s="43"/>
      <c r="G35" s="43"/>
    </row>
  </sheetData>
  <mergeCells count="8">
    <mergeCell ref="B7:G7"/>
    <mergeCell ref="B11:G11"/>
    <mergeCell ref="B6:G6"/>
    <mergeCell ref="B10:G10"/>
    <mergeCell ref="B9:G9"/>
    <mergeCell ref="A35:G35"/>
    <mergeCell ref="B8:G8"/>
    <mergeCell ref="B12:G12"/>
  </mergeCells>
  <conditionalFormatting sqref="B11">
    <cfRule type="cellIs" dxfId="19" priority="1" operator="equal">
      <formula>"Low"</formula>
    </cfRule>
    <cfRule type="cellIs" dxfId="18" priority="2" operator="equal">
      <formula>"Medium"</formula>
    </cfRule>
    <cfRule type="cellIs" dxfId="17" priority="3" operator="equal">
      <formula>"High"</formula>
    </cfRule>
    <cfRule type="cellIs" dxfId="16" priority="4" operator="equal">
      <formula>"Critical"</formula>
    </cfRule>
  </conditionalFormatting>
  <conditionalFormatting sqref="B12">
    <cfRule type="expression" dxfId="15" priority="5">
      <formula>LEFT($B$12,8)="Escalate"</formula>
    </cfRule>
    <cfRule type="expression" dxfId="14" priority="6">
      <formula>LEFT($B$12,12)="Approve with"</formula>
    </cfRule>
    <cfRule type="expression" dxfId="13" priority="7">
      <formula>LEFT($B$12,9)="Approve —"</formula>
    </cfRule>
  </conditionalFormatting>
  <conditionalFormatting sqref="G17:G33">
    <cfRule type="cellIs" dxfId="12" priority="8" operator="equal">
      <formula>"Strong"</formula>
    </cfRule>
    <cfRule type="cellIs" dxfId="11" priority="9" operator="equal">
      <formula>"Adequate"</formula>
    </cfRule>
    <cfRule type="cellIs" dxfId="10" priority="10" operator="equal">
      <formula>"Weak"</formula>
    </cfRule>
    <cfRule type="cellIs" dxfId="9" priority="11" operator="equal">
      <formula>"Poor"</formula>
    </cfRule>
  </conditionalFormatting>
  <printOptions horizontalCentered="1"/>
  <pageMargins left="0.4" right="0.4" top="1" bottom="1" header="0.5" footer="0.5"/>
  <pageSetup paperSize="9" fitToHeight="0" orientation="landscape"/>
  <headerFooter>
    <oddFooter>&amp;L&amp;8 Third-Party Risk Management Security Questionnaire&amp;C&amp;8 © Muhammad Anwar · muhammad-anwar.com&amp;R&amp;8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0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2" width="12" customWidth="1"/>
    <col min="3" max="3" width="40" customWidth="1"/>
    <col min="4" max="4" width="12" customWidth="1"/>
    <col min="5" max="5" width="40" customWidth="1"/>
    <col min="6" max="7" width="18" customWidth="1"/>
    <col min="8" max="8" width="13" customWidth="1"/>
    <col min="9" max="9" width="14" customWidth="1"/>
    <col min="10" max="10" width="13" customWidth="1"/>
    <col min="11" max="11" width="12" customWidth="1"/>
  </cols>
  <sheetData>
    <row r="1" spans="1:11" ht="30" customHeight="1" x14ac:dyDescent="0.4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5" t="s">
        <v>47</v>
      </c>
    </row>
    <row r="2" spans="1:11" ht="18" customHeight="1" x14ac:dyDescent="0.45">
      <c r="A2" s="16" t="s">
        <v>299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4.05" customHeight="1" x14ac:dyDescent="0.45">
      <c r="A3" s="2"/>
      <c r="B3" s="2"/>
      <c r="C3" s="2"/>
      <c r="D3" s="3"/>
      <c r="E3" s="3"/>
      <c r="F3" s="3"/>
      <c r="G3" s="4"/>
      <c r="H3" s="4"/>
      <c r="I3" s="4"/>
      <c r="J3" s="5"/>
      <c r="K3" s="5"/>
    </row>
    <row r="5" spans="1:11" ht="32" customHeight="1" x14ac:dyDescent="0.45">
      <c r="A5" s="26" t="s">
        <v>300</v>
      </c>
      <c r="B5" s="26" t="s">
        <v>301</v>
      </c>
      <c r="C5" s="26" t="s">
        <v>302</v>
      </c>
      <c r="D5" s="26" t="s">
        <v>303</v>
      </c>
      <c r="E5" s="26" t="s">
        <v>304</v>
      </c>
      <c r="F5" s="26" t="s">
        <v>305</v>
      </c>
      <c r="G5" s="26" t="s">
        <v>306</v>
      </c>
      <c r="H5" s="26" t="s">
        <v>307</v>
      </c>
      <c r="I5" s="26" t="s">
        <v>308</v>
      </c>
      <c r="J5" s="26" t="s">
        <v>309</v>
      </c>
      <c r="K5" s="26" t="s">
        <v>310</v>
      </c>
    </row>
    <row r="6" spans="1:11" ht="45" customHeight="1" x14ac:dyDescent="0.45">
      <c r="A6" s="39" t="s">
        <v>311</v>
      </c>
      <c r="B6" s="39" t="s">
        <v>139</v>
      </c>
      <c r="C6" s="40" t="s">
        <v>312</v>
      </c>
      <c r="D6" s="39" t="s">
        <v>313</v>
      </c>
      <c r="E6" s="40" t="s">
        <v>314</v>
      </c>
      <c r="F6" s="40" t="s">
        <v>315</v>
      </c>
      <c r="G6" s="40" t="s">
        <v>316</v>
      </c>
      <c r="H6" s="39" t="s">
        <v>317</v>
      </c>
      <c r="I6" s="39" t="s">
        <v>318</v>
      </c>
      <c r="J6" s="39"/>
      <c r="K6" s="39"/>
    </row>
    <row r="7" spans="1:11" x14ac:dyDescent="0.45">
      <c r="A7" s="30"/>
      <c r="B7" s="30"/>
      <c r="C7" s="19"/>
      <c r="D7" s="30"/>
      <c r="E7" s="19"/>
      <c r="F7" s="19"/>
      <c r="G7" s="19"/>
      <c r="H7" s="41"/>
      <c r="I7" s="30"/>
      <c r="J7" s="41"/>
      <c r="K7" s="31" t="str">
        <f t="shared" ref="K7:K38" ca="1" si="0">IF(OR(H7="",I7="Closed",I7="Verified"),"",MAX(0,TODAY()-H7))</f>
        <v/>
      </c>
    </row>
    <row r="8" spans="1:11" x14ac:dyDescent="0.45">
      <c r="A8" s="30"/>
      <c r="B8" s="30"/>
      <c r="C8" s="19"/>
      <c r="D8" s="30"/>
      <c r="E8" s="19"/>
      <c r="F8" s="19"/>
      <c r="G8" s="19"/>
      <c r="H8" s="41"/>
      <c r="I8" s="30"/>
      <c r="J8" s="41"/>
      <c r="K8" s="31" t="str">
        <f t="shared" ca="1" si="0"/>
        <v/>
      </c>
    </row>
    <row r="9" spans="1:11" x14ac:dyDescent="0.45">
      <c r="A9" s="30"/>
      <c r="B9" s="30"/>
      <c r="C9" s="19"/>
      <c r="D9" s="30"/>
      <c r="E9" s="19"/>
      <c r="F9" s="19"/>
      <c r="G9" s="19"/>
      <c r="H9" s="41"/>
      <c r="I9" s="30"/>
      <c r="J9" s="41"/>
      <c r="K9" s="31" t="str">
        <f t="shared" ca="1" si="0"/>
        <v/>
      </c>
    </row>
    <row r="10" spans="1:11" x14ac:dyDescent="0.45">
      <c r="A10" s="30"/>
      <c r="B10" s="30"/>
      <c r="C10" s="19"/>
      <c r="D10" s="30"/>
      <c r="E10" s="19"/>
      <c r="F10" s="19"/>
      <c r="G10" s="19"/>
      <c r="H10" s="41"/>
      <c r="I10" s="30"/>
      <c r="J10" s="41"/>
      <c r="K10" s="31" t="str">
        <f t="shared" ca="1" si="0"/>
        <v/>
      </c>
    </row>
    <row r="11" spans="1:11" x14ac:dyDescent="0.45">
      <c r="A11" s="30"/>
      <c r="B11" s="30"/>
      <c r="C11" s="19"/>
      <c r="D11" s="30"/>
      <c r="E11" s="19"/>
      <c r="F11" s="19"/>
      <c r="G11" s="19"/>
      <c r="H11" s="41"/>
      <c r="I11" s="30"/>
      <c r="J11" s="41"/>
      <c r="K11" s="31" t="str">
        <f t="shared" ca="1" si="0"/>
        <v/>
      </c>
    </row>
    <row r="12" spans="1:11" x14ac:dyDescent="0.45">
      <c r="A12" s="30"/>
      <c r="B12" s="30"/>
      <c r="C12" s="19"/>
      <c r="D12" s="30"/>
      <c r="E12" s="19"/>
      <c r="F12" s="19"/>
      <c r="G12" s="19"/>
      <c r="H12" s="41"/>
      <c r="I12" s="30"/>
      <c r="J12" s="41"/>
      <c r="K12" s="31" t="str">
        <f t="shared" ca="1" si="0"/>
        <v/>
      </c>
    </row>
    <row r="13" spans="1:11" x14ac:dyDescent="0.45">
      <c r="A13" s="30"/>
      <c r="B13" s="30"/>
      <c r="C13" s="19"/>
      <c r="D13" s="30"/>
      <c r="E13" s="19"/>
      <c r="F13" s="19"/>
      <c r="G13" s="19"/>
      <c r="H13" s="41"/>
      <c r="I13" s="30"/>
      <c r="J13" s="41"/>
      <c r="K13" s="31" t="str">
        <f t="shared" ca="1" si="0"/>
        <v/>
      </c>
    </row>
    <row r="14" spans="1:11" x14ac:dyDescent="0.45">
      <c r="A14" s="30"/>
      <c r="B14" s="30"/>
      <c r="C14" s="19"/>
      <c r="D14" s="30"/>
      <c r="E14" s="19"/>
      <c r="F14" s="19"/>
      <c r="G14" s="19"/>
      <c r="H14" s="41"/>
      <c r="I14" s="30"/>
      <c r="J14" s="41"/>
      <c r="K14" s="31" t="str">
        <f t="shared" ca="1" si="0"/>
        <v/>
      </c>
    </row>
    <row r="15" spans="1:11" x14ac:dyDescent="0.45">
      <c r="A15" s="30"/>
      <c r="B15" s="30"/>
      <c r="C15" s="19"/>
      <c r="D15" s="30"/>
      <c r="E15" s="19"/>
      <c r="F15" s="19"/>
      <c r="G15" s="19"/>
      <c r="H15" s="41"/>
      <c r="I15" s="30"/>
      <c r="J15" s="41"/>
      <c r="K15" s="31" t="str">
        <f t="shared" ca="1" si="0"/>
        <v/>
      </c>
    </row>
    <row r="16" spans="1:11" x14ac:dyDescent="0.45">
      <c r="A16" s="30"/>
      <c r="B16" s="30"/>
      <c r="C16" s="19"/>
      <c r="D16" s="30"/>
      <c r="E16" s="19"/>
      <c r="F16" s="19"/>
      <c r="G16" s="19"/>
      <c r="H16" s="41"/>
      <c r="I16" s="30"/>
      <c r="J16" s="41"/>
      <c r="K16" s="31" t="str">
        <f t="shared" ca="1" si="0"/>
        <v/>
      </c>
    </row>
    <row r="17" spans="1:11" x14ac:dyDescent="0.45">
      <c r="A17" s="30"/>
      <c r="B17" s="30"/>
      <c r="C17" s="19"/>
      <c r="D17" s="30"/>
      <c r="E17" s="19"/>
      <c r="F17" s="19"/>
      <c r="G17" s="19"/>
      <c r="H17" s="41"/>
      <c r="I17" s="30"/>
      <c r="J17" s="41"/>
      <c r="K17" s="31" t="str">
        <f t="shared" ca="1" si="0"/>
        <v/>
      </c>
    </row>
    <row r="18" spans="1:11" x14ac:dyDescent="0.45">
      <c r="A18" s="30"/>
      <c r="B18" s="30"/>
      <c r="C18" s="19"/>
      <c r="D18" s="30"/>
      <c r="E18" s="19"/>
      <c r="F18" s="19"/>
      <c r="G18" s="19"/>
      <c r="H18" s="41"/>
      <c r="I18" s="30"/>
      <c r="J18" s="41"/>
      <c r="K18" s="31" t="str">
        <f t="shared" ca="1" si="0"/>
        <v/>
      </c>
    </row>
    <row r="19" spans="1:11" x14ac:dyDescent="0.45">
      <c r="A19" s="30"/>
      <c r="B19" s="30"/>
      <c r="C19" s="19"/>
      <c r="D19" s="30"/>
      <c r="E19" s="19"/>
      <c r="F19" s="19"/>
      <c r="G19" s="19"/>
      <c r="H19" s="41"/>
      <c r="I19" s="30"/>
      <c r="J19" s="41"/>
      <c r="K19" s="31" t="str">
        <f t="shared" ca="1" si="0"/>
        <v/>
      </c>
    </row>
    <row r="20" spans="1:11" x14ac:dyDescent="0.45">
      <c r="A20" s="30"/>
      <c r="B20" s="30"/>
      <c r="C20" s="19"/>
      <c r="D20" s="30"/>
      <c r="E20" s="19"/>
      <c r="F20" s="19"/>
      <c r="G20" s="19"/>
      <c r="H20" s="41"/>
      <c r="I20" s="30"/>
      <c r="J20" s="41"/>
      <c r="K20" s="31" t="str">
        <f t="shared" ca="1" si="0"/>
        <v/>
      </c>
    </row>
    <row r="21" spans="1:11" x14ac:dyDescent="0.45">
      <c r="A21" s="30"/>
      <c r="B21" s="30"/>
      <c r="C21" s="19"/>
      <c r="D21" s="30"/>
      <c r="E21" s="19"/>
      <c r="F21" s="19"/>
      <c r="G21" s="19"/>
      <c r="H21" s="41"/>
      <c r="I21" s="30"/>
      <c r="J21" s="41"/>
      <c r="K21" s="31" t="str">
        <f t="shared" ca="1" si="0"/>
        <v/>
      </c>
    </row>
    <row r="22" spans="1:11" x14ac:dyDescent="0.45">
      <c r="A22" s="30"/>
      <c r="B22" s="30"/>
      <c r="C22" s="19"/>
      <c r="D22" s="30"/>
      <c r="E22" s="19"/>
      <c r="F22" s="19"/>
      <c r="G22" s="19"/>
      <c r="H22" s="41"/>
      <c r="I22" s="30"/>
      <c r="J22" s="41"/>
      <c r="K22" s="31" t="str">
        <f t="shared" ca="1" si="0"/>
        <v/>
      </c>
    </row>
    <row r="23" spans="1:11" x14ac:dyDescent="0.45">
      <c r="A23" s="30"/>
      <c r="B23" s="30"/>
      <c r="C23" s="19"/>
      <c r="D23" s="30"/>
      <c r="E23" s="19"/>
      <c r="F23" s="19"/>
      <c r="G23" s="19"/>
      <c r="H23" s="41"/>
      <c r="I23" s="30"/>
      <c r="J23" s="41"/>
      <c r="K23" s="31" t="str">
        <f t="shared" ca="1" si="0"/>
        <v/>
      </c>
    </row>
    <row r="24" spans="1:11" x14ac:dyDescent="0.45">
      <c r="A24" s="30"/>
      <c r="B24" s="30"/>
      <c r="C24" s="19"/>
      <c r="D24" s="30"/>
      <c r="E24" s="19"/>
      <c r="F24" s="19"/>
      <c r="G24" s="19"/>
      <c r="H24" s="41"/>
      <c r="I24" s="30"/>
      <c r="J24" s="41"/>
      <c r="K24" s="31" t="str">
        <f t="shared" ca="1" si="0"/>
        <v/>
      </c>
    </row>
    <row r="25" spans="1:11" x14ac:dyDescent="0.45">
      <c r="A25" s="30"/>
      <c r="B25" s="30"/>
      <c r="C25" s="19"/>
      <c r="D25" s="30"/>
      <c r="E25" s="19"/>
      <c r="F25" s="19"/>
      <c r="G25" s="19"/>
      <c r="H25" s="41"/>
      <c r="I25" s="30"/>
      <c r="J25" s="41"/>
      <c r="K25" s="31" t="str">
        <f t="shared" ca="1" si="0"/>
        <v/>
      </c>
    </row>
    <row r="26" spans="1:11" x14ac:dyDescent="0.45">
      <c r="A26" s="30"/>
      <c r="B26" s="30"/>
      <c r="C26" s="19"/>
      <c r="D26" s="30"/>
      <c r="E26" s="19"/>
      <c r="F26" s="19"/>
      <c r="G26" s="19"/>
      <c r="H26" s="41"/>
      <c r="I26" s="30"/>
      <c r="J26" s="41"/>
      <c r="K26" s="31" t="str">
        <f t="shared" ca="1" si="0"/>
        <v/>
      </c>
    </row>
    <row r="27" spans="1:11" x14ac:dyDescent="0.45">
      <c r="A27" s="30"/>
      <c r="B27" s="30"/>
      <c r="C27" s="19"/>
      <c r="D27" s="30"/>
      <c r="E27" s="19"/>
      <c r="F27" s="19"/>
      <c r="G27" s="19"/>
      <c r="H27" s="41"/>
      <c r="I27" s="30"/>
      <c r="J27" s="41"/>
      <c r="K27" s="31" t="str">
        <f t="shared" ca="1" si="0"/>
        <v/>
      </c>
    </row>
    <row r="28" spans="1:11" x14ac:dyDescent="0.45">
      <c r="A28" s="30"/>
      <c r="B28" s="30"/>
      <c r="C28" s="19"/>
      <c r="D28" s="30"/>
      <c r="E28" s="19"/>
      <c r="F28" s="19"/>
      <c r="G28" s="19"/>
      <c r="H28" s="41"/>
      <c r="I28" s="30"/>
      <c r="J28" s="41"/>
      <c r="K28" s="31" t="str">
        <f t="shared" ca="1" si="0"/>
        <v/>
      </c>
    </row>
    <row r="29" spans="1:11" x14ac:dyDescent="0.45">
      <c r="A29" s="30"/>
      <c r="B29" s="30"/>
      <c r="C29" s="19"/>
      <c r="D29" s="30"/>
      <c r="E29" s="19"/>
      <c r="F29" s="19"/>
      <c r="G29" s="19"/>
      <c r="H29" s="41"/>
      <c r="I29" s="30"/>
      <c r="J29" s="41"/>
      <c r="K29" s="31" t="str">
        <f t="shared" ca="1" si="0"/>
        <v/>
      </c>
    </row>
    <row r="30" spans="1:11" x14ac:dyDescent="0.45">
      <c r="A30" s="30"/>
      <c r="B30" s="30"/>
      <c r="C30" s="19"/>
      <c r="D30" s="30"/>
      <c r="E30" s="19"/>
      <c r="F30" s="19"/>
      <c r="G30" s="19"/>
      <c r="H30" s="41"/>
      <c r="I30" s="30"/>
      <c r="J30" s="41"/>
      <c r="K30" s="31" t="str">
        <f t="shared" ca="1" si="0"/>
        <v/>
      </c>
    </row>
    <row r="31" spans="1:11" x14ac:dyDescent="0.45">
      <c r="A31" s="30"/>
      <c r="B31" s="30"/>
      <c r="C31" s="19"/>
      <c r="D31" s="30"/>
      <c r="E31" s="19"/>
      <c r="F31" s="19"/>
      <c r="G31" s="19"/>
      <c r="H31" s="41"/>
      <c r="I31" s="30"/>
      <c r="J31" s="41"/>
      <c r="K31" s="31" t="str">
        <f t="shared" ca="1" si="0"/>
        <v/>
      </c>
    </row>
    <row r="32" spans="1:11" x14ac:dyDescent="0.45">
      <c r="A32" s="30"/>
      <c r="B32" s="30"/>
      <c r="C32" s="19"/>
      <c r="D32" s="30"/>
      <c r="E32" s="19"/>
      <c r="F32" s="19"/>
      <c r="G32" s="19"/>
      <c r="H32" s="41"/>
      <c r="I32" s="30"/>
      <c r="J32" s="41"/>
      <c r="K32" s="31" t="str">
        <f t="shared" ca="1" si="0"/>
        <v/>
      </c>
    </row>
    <row r="33" spans="1:11" x14ac:dyDescent="0.45">
      <c r="A33" s="30"/>
      <c r="B33" s="30"/>
      <c r="C33" s="19"/>
      <c r="D33" s="30"/>
      <c r="E33" s="19"/>
      <c r="F33" s="19"/>
      <c r="G33" s="19"/>
      <c r="H33" s="41"/>
      <c r="I33" s="30"/>
      <c r="J33" s="41"/>
      <c r="K33" s="31" t="str">
        <f t="shared" ca="1" si="0"/>
        <v/>
      </c>
    </row>
    <row r="34" spans="1:11" x14ac:dyDescent="0.45">
      <c r="A34" s="30"/>
      <c r="B34" s="30"/>
      <c r="C34" s="19"/>
      <c r="D34" s="30"/>
      <c r="E34" s="19"/>
      <c r="F34" s="19"/>
      <c r="G34" s="19"/>
      <c r="H34" s="41"/>
      <c r="I34" s="30"/>
      <c r="J34" s="41"/>
      <c r="K34" s="31" t="str">
        <f t="shared" ca="1" si="0"/>
        <v/>
      </c>
    </row>
    <row r="35" spans="1:11" x14ac:dyDescent="0.45">
      <c r="A35" s="30"/>
      <c r="B35" s="30"/>
      <c r="C35" s="19"/>
      <c r="D35" s="30"/>
      <c r="E35" s="19"/>
      <c r="F35" s="19"/>
      <c r="G35" s="19"/>
      <c r="H35" s="41"/>
      <c r="I35" s="30"/>
      <c r="J35" s="41"/>
      <c r="K35" s="31" t="str">
        <f t="shared" ca="1" si="0"/>
        <v/>
      </c>
    </row>
    <row r="36" spans="1:11" x14ac:dyDescent="0.45">
      <c r="A36" s="30"/>
      <c r="B36" s="30"/>
      <c r="C36" s="19"/>
      <c r="D36" s="30"/>
      <c r="E36" s="19"/>
      <c r="F36" s="19"/>
      <c r="G36" s="19"/>
      <c r="H36" s="41"/>
      <c r="I36" s="30"/>
      <c r="J36" s="41"/>
      <c r="K36" s="31" t="str">
        <f t="shared" ca="1" si="0"/>
        <v/>
      </c>
    </row>
    <row r="37" spans="1:11" x14ac:dyDescent="0.45">
      <c r="A37" s="30"/>
      <c r="B37" s="30"/>
      <c r="C37" s="19"/>
      <c r="D37" s="30"/>
      <c r="E37" s="19"/>
      <c r="F37" s="19"/>
      <c r="G37" s="19"/>
      <c r="H37" s="41"/>
      <c r="I37" s="30"/>
      <c r="J37" s="41"/>
      <c r="K37" s="31" t="str">
        <f t="shared" ca="1" si="0"/>
        <v/>
      </c>
    </row>
    <row r="38" spans="1:11" x14ac:dyDescent="0.45">
      <c r="A38" s="30"/>
      <c r="B38" s="30"/>
      <c r="C38" s="19"/>
      <c r="D38" s="30"/>
      <c r="E38" s="19"/>
      <c r="F38" s="19"/>
      <c r="G38" s="19"/>
      <c r="H38" s="41"/>
      <c r="I38" s="30"/>
      <c r="J38" s="41"/>
      <c r="K38" s="31" t="str">
        <f t="shared" ca="1" si="0"/>
        <v/>
      </c>
    </row>
    <row r="39" spans="1:11" x14ac:dyDescent="0.45">
      <c r="A39" s="30"/>
      <c r="B39" s="30"/>
      <c r="C39" s="19"/>
      <c r="D39" s="30"/>
      <c r="E39" s="19"/>
      <c r="F39" s="19"/>
      <c r="G39" s="19"/>
      <c r="H39" s="41"/>
      <c r="I39" s="30"/>
      <c r="J39" s="41"/>
      <c r="K39" s="31" t="str">
        <f t="shared" ref="K39:K70" ca="1" si="1">IF(OR(H39="",I39="Closed",I39="Verified"),"",MAX(0,TODAY()-H39))</f>
        <v/>
      </c>
    </row>
    <row r="40" spans="1:11" x14ac:dyDescent="0.45">
      <c r="A40" s="30"/>
      <c r="B40" s="30"/>
      <c r="C40" s="19"/>
      <c r="D40" s="30"/>
      <c r="E40" s="19"/>
      <c r="F40" s="19"/>
      <c r="G40" s="19"/>
      <c r="H40" s="41"/>
      <c r="I40" s="30"/>
      <c r="J40" s="41"/>
      <c r="K40" s="31" t="str">
        <f t="shared" ca="1" si="1"/>
        <v/>
      </c>
    </row>
    <row r="41" spans="1:11" x14ac:dyDescent="0.45">
      <c r="A41" s="30"/>
      <c r="B41" s="30"/>
      <c r="C41" s="19"/>
      <c r="D41" s="30"/>
      <c r="E41" s="19"/>
      <c r="F41" s="19"/>
      <c r="G41" s="19"/>
      <c r="H41" s="41"/>
      <c r="I41" s="30"/>
      <c r="J41" s="41"/>
      <c r="K41" s="31" t="str">
        <f t="shared" ca="1" si="1"/>
        <v/>
      </c>
    </row>
    <row r="42" spans="1:11" x14ac:dyDescent="0.45">
      <c r="A42" s="30"/>
      <c r="B42" s="30"/>
      <c r="C42" s="19"/>
      <c r="D42" s="30"/>
      <c r="E42" s="19"/>
      <c r="F42" s="19"/>
      <c r="G42" s="19"/>
      <c r="H42" s="41"/>
      <c r="I42" s="30"/>
      <c r="J42" s="41"/>
      <c r="K42" s="31" t="str">
        <f t="shared" ca="1" si="1"/>
        <v/>
      </c>
    </row>
    <row r="43" spans="1:11" x14ac:dyDescent="0.45">
      <c r="A43" s="30"/>
      <c r="B43" s="30"/>
      <c r="C43" s="19"/>
      <c r="D43" s="30"/>
      <c r="E43" s="19"/>
      <c r="F43" s="19"/>
      <c r="G43" s="19"/>
      <c r="H43" s="41"/>
      <c r="I43" s="30"/>
      <c r="J43" s="41"/>
      <c r="K43" s="31" t="str">
        <f t="shared" ca="1" si="1"/>
        <v/>
      </c>
    </row>
    <row r="44" spans="1:11" x14ac:dyDescent="0.45">
      <c r="A44" s="30"/>
      <c r="B44" s="30"/>
      <c r="C44" s="19"/>
      <c r="D44" s="30"/>
      <c r="E44" s="19"/>
      <c r="F44" s="19"/>
      <c r="G44" s="19"/>
      <c r="H44" s="41"/>
      <c r="I44" s="30"/>
      <c r="J44" s="41"/>
      <c r="K44" s="31" t="str">
        <f t="shared" ca="1" si="1"/>
        <v/>
      </c>
    </row>
    <row r="45" spans="1:11" x14ac:dyDescent="0.45">
      <c r="A45" s="30"/>
      <c r="B45" s="30"/>
      <c r="C45" s="19"/>
      <c r="D45" s="30"/>
      <c r="E45" s="19"/>
      <c r="F45" s="19"/>
      <c r="G45" s="19"/>
      <c r="H45" s="41"/>
      <c r="I45" s="30"/>
      <c r="J45" s="41"/>
      <c r="K45" s="31" t="str">
        <f t="shared" ca="1" si="1"/>
        <v/>
      </c>
    </row>
    <row r="46" spans="1:11" x14ac:dyDescent="0.45">
      <c r="A46" s="30"/>
      <c r="B46" s="30"/>
      <c r="C46" s="19"/>
      <c r="D46" s="30"/>
      <c r="E46" s="19"/>
      <c r="F46" s="19"/>
      <c r="G46" s="19"/>
      <c r="H46" s="41"/>
      <c r="I46" s="30"/>
      <c r="J46" s="41"/>
      <c r="K46" s="31" t="str">
        <f t="shared" ca="1" si="1"/>
        <v/>
      </c>
    </row>
    <row r="47" spans="1:11" x14ac:dyDescent="0.45">
      <c r="A47" s="30"/>
      <c r="B47" s="30"/>
      <c r="C47" s="19"/>
      <c r="D47" s="30"/>
      <c r="E47" s="19"/>
      <c r="F47" s="19"/>
      <c r="G47" s="19"/>
      <c r="H47" s="41"/>
      <c r="I47" s="30"/>
      <c r="J47" s="41"/>
      <c r="K47" s="31" t="str">
        <f t="shared" ca="1" si="1"/>
        <v/>
      </c>
    </row>
    <row r="48" spans="1:11" x14ac:dyDescent="0.45">
      <c r="A48" s="30"/>
      <c r="B48" s="30"/>
      <c r="C48" s="19"/>
      <c r="D48" s="30"/>
      <c r="E48" s="19"/>
      <c r="F48" s="19"/>
      <c r="G48" s="19"/>
      <c r="H48" s="41"/>
      <c r="I48" s="30"/>
      <c r="J48" s="41"/>
      <c r="K48" s="31" t="str">
        <f t="shared" ca="1" si="1"/>
        <v/>
      </c>
    </row>
    <row r="49" spans="1:11" x14ac:dyDescent="0.45">
      <c r="A49" s="30"/>
      <c r="B49" s="30"/>
      <c r="C49" s="19"/>
      <c r="D49" s="30"/>
      <c r="E49" s="19"/>
      <c r="F49" s="19"/>
      <c r="G49" s="19"/>
      <c r="H49" s="41"/>
      <c r="I49" s="30"/>
      <c r="J49" s="41"/>
      <c r="K49" s="31" t="str">
        <f t="shared" ca="1" si="1"/>
        <v/>
      </c>
    </row>
    <row r="50" spans="1:11" x14ac:dyDescent="0.45">
      <c r="A50" s="30"/>
      <c r="B50" s="30"/>
      <c r="C50" s="19"/>
      <c r="D50" s="30"/>
      <c r="E50" s="19"/>
      <c r="F50" s="19"/>
      <c r="G50" s="19"/>
      <c r="H50" s="41"/>
      <c r="I50" s="30"/>
      <c r="J50" s="41"/>
      <c r="K50" s="31" t="str">
        <f t="shared" ca="1" si="1"/>
        <v/>
      </c>
    </row>
    <row r="51" spans="1:11" x14ac:dyDescent="0.45">
      <c r="A51" s="30"/>
      <c r="B51" s="30"/>
      <c r="C51" s="19"/>
      <c r="D51" s="30"/>
      <c r="E51" s="19"/>
      <c r="F51" s="19"/>
      <c r="G51" s="19"/>
      <c r="H51" s="41"/>
      <c r="I51" s="30"/>
      <c r="J51" s="41"/>
      <c r="K51" s="31" t="str">
        <f t="shared" ca="1" si="1"/>
        <v/>
      </c>
    </row>
    <row r="52" spans="1:11" x14ac:dyDescent="0.45">
      <c r="A52" s="30"/>
      <c r="B52" s="30"/>
      <c r="C52" s="19"/>
      <c r="D52" s="30"/>
      <c r="E52" s="19"/>
      <c r="F52" s="19"/>
      <c r="G52" s="19"/>
      <c r="H52" s="41"/>
      <c r="I52" s="30"/>
      <c r="J52" s="41"/>
      <c r="K52" s="31" t="str">
        <f t="shared" ca="1" si="1"/>
        <v/>
      </c>
    </row>
    <row r="53" spans="1:11" x14ac:dyDescent="0.45">
      <c r="A53" s="30"/>
      <c r="B53" s="30"/>
      <c r="C53" s="19"/>
      <c r="D53" s="30"/>
      <c r="E53" s="19"/>
      <c r="F53" s="19"/>
      <c r="G53" s="19"/>
      <c r="H53" s="41"/>
      <c r="I53" s="30"/>
      <c r="J53" s="41"/>
      <c r="K53" s="31" t="str">
        <f t="shared" ca="1" si="1"/>
        <v/>
      </c>
    </row>
    <row r="54" spans="1:11" x14ac:dyDescent="0.45">
      <c r="A54" s="30"/>
      <c r="B54" s="30"/>
      <c r="C54" s="19"/>
      <c r="D54" s="30"/>
      <c r="E54" s="19"/>
      <c r="F54" s="19"/>
      <c r="G54" s="19"/>
      <c r="H54" s="41"/>
      <c r="I54" s="30"/>
      <c r="J54" s="41"/>
      <c r="K54" s="31" t="str">
        <f t="shared" ca="1" si="1"/>
        <v/>
      </c>
    </row>
    <row r="55" spans="1:11" x14ac:dyDescent="0.45">
      <c r="A55" s="30"/>
      <c r="B55" s="30"/>
      <c r="C55" s="19"/>
      <c r="D55" s="30"/>
      <c r="E55" s="19"/>
      <c r="F55" s="19"/>
      <c r="G55" s="19"/>
      <c r="H55" s="41"/>
      <c r="I55" s="30"/>
      <c r="J55" s="41"/>
      <c r="K55" s="31" t="str">
        <f t="shared" ca="1" si="1"/>
        <v/>
      </c>
    </row>
    <row r="56" spans="1:11" x14ac:dyDescent="0.45">
      <c r="A56" s="30"/>
      <c r="B56" s="30"/>
      <c r="C56" s="19"/>
      <c r="D56" s="30"/>
      <c r="E56" s="19"/>
      <c r="F56" s="19"/>
      <c r="G56" s="19"/>
      <c r="H56" s="41"/>
      <c r="I56" s="30"/>
      <c r="J56" s="41"/>
      <c r="K56" s="31" t="str">
        <f t="shared" ca="1" si="1"/>
        <v/>
      </c>
    </row>
    <row r="57" spans="1:11" x14ac:dyDescent="0.45">
      <c r="A57" s="30"/>
      <c r="B57" s="30"/>
      <c r="C57" s="19"/>
      <c r="D57" s="30"/>
      <c r="E57" s="19"/>
      <c r="F57" s="19"/>
      <c r="G57" s="19"/>
      <c r="H57" s="41"/>
      <c r="I57" s="30"/>
      <c r="J57" s="41"/>
      <c r="K57" s="31" t="str">
        <f t="shared" ca="1" si="1"/>
        <v/>
      </c>
    </row>
    <row r="58" spans="1:11" x14ac:dyDescent="0.45">
      <c r="A58" s="30"/>
      <c r="B58" s="30"/>
      <c r="C58" s="19"/>
      <c r="D58" s="30"/>
      <c r="E58" s="19"/>
      <c r="F58" s="19"/>
      <c r="G58" s="19"/>
      <c r="H58" s="41"/>
      <c r="I58" s="30"/>
      <c r="J58" s="41"/>
      <c r="K58" s="31" t="str">
        <f t="shared" ca="1" si="1"/>
        <v/>
      </c>
    </row>
    <row r="59" spans="1:11" x14ac:dyDescent="0.45">
      <c r="A59" s="30"/>
      <c r="B59" s="30"/>
      <c r="C59" s="19"/>
      <c r="D59" s="30"/>
      <c r="E59" s="19"/>
      <c r="F59" s="19"/>
      <c r="G59" s="19"/>
      <c r="H59" s="41"/>
      <c r="I59" s="30"/>
      <c r="J59" s="41"/>
      <c r="K59" s="31" t="str">
        <f t="shared" ca="1" si="1"/>
        <v/>
      </c>
    </row>
    <row r="60" spans="1:11" x14ac:dyDescent="0.45">
      <c r="A60" s="30"/>
      <c r="B60" s="30"/>
      <c r="C60" s="19"/>
      <c r="D60" s="30"/>
      <c r="E60" s="19"/>
      <c r="F60" s="19"/>
      <c r="G60" s="19"/>
      <c r="H60" s="41"/>
      <c r="I60" s="30"/>
      <c r="J60" s="41"/>
      <c r="K60" s="31" t="str">
        <f t="shared" ca="1" si="1"/>
        <v/>
      </c>
    </row>
    <row r="61" spans="1:11" x14ac:dyDescent="0.45">
      <c r="A61" s="30"/>
      <c r="B61" s="30"/>
      <c r="C61" s="19"/>
      <c r="D61" s="30"/>
      <c r="E61" s="19"/>
      <c r="F61" s="19"/>
      <c r="G61" s="19"/>
      <c r="H61" s="41"/>
      <c r="I61" s="30"/>
      <c r="J61" s="41"/>
      <c r="K61" s="31" t="str">
        <f t="shared" ca="1" si="1"/>
        <v/>
      </c>
    </row>
    <row r="62" spans="1:11" x14ac:dyDescent="0.45">
      <c r="A62" s="30"/>
      <c r="B62" s="30"/>
      <c r="C62" s="19"/>
      <c r="D62" s="30"/>
      <c r="E62" s="19"/>
      <c r="F62" s="19"/>
      <c r="G62" s="19"/>
      <c r="H62" s="41"/>
      <c r="I62" s="30"/>
      <c r="J62" s="41"/>
      <c r="K62" s="31" t="str">
        <f t="shared" ca="1" si="1"/>
        <v/>
      </c>
    </row>
    <row r="63" spans="1:11" x14ac:dyDescent="0.45">
      <c r="A63" s="30"/>
      <c r="B63" s="30"/>
      <c r="C63" s="19"/>
      <c r="D63" s="30"/>
      <c r="E63" s="19"/>
      <c r="F63" s="19"/>
      <c r="G63" s="19"/>
      <c r="H63" s="41"/>
      <c r="I63" s="30"/>
      <c r="J63" s="41"/>
      <c r="K63" s="31" t="str">
        <f t="shared" ca="1" si="1"/>
        <v/>
      </c>
    </row>
    <row r="64" spans="1:11" x14ac:dyDescent="0.45">
      <c r="A64" s="30"/>
      <c r="B64" s="30"/>
      <c r="C64" s="19"/>
      <c r="D64" s="30"/>
      <c r="E64" s="19"/>
      <c r="F64" s="19"/>
      <c r="G64" s="19"/>
      <c r="H64" s="41"/>
      <c r="I64" s="30"/>
      <c r="J64" s="41"/>
      <c r="K64" s="31" t="str">
        <f t="shared" ca="1" si="1"/>
        <v/>
      </c>
    </row>
    <row r="65" spans="1:11" x14ac:dyDescent="0.45">
      <c r="A65" s="30"/>
      <c r="B65" s="30"/>
      <c r="C65" s="19"/>
      <c r="D65" s="30"/>
      <c r="E65" s="19"/>
      <c r="F65" s="19"/>
      <c r="G65" s="19"/>
      <c r="H65" s="41"/>
      <c r="I65" s="30"/>
      <c r="J65" s="41"/>
      <c r="K65" s="31" t="str">
        <f t="shared" ca="1" si="1"/>
        <v/>
      </c>
    </row>
    <row r="66" spans="1:11" x14ac:dyDescent="0.45">
      <c r="A66" s="30"/>
      <c r="B66" s="30"/>
      <c r="C66" s="19"/>
      <c r="D66" s="30"/>
      <c r="E66" s="19"/>
      <c r="F66" s="19"/>
      <c r="G66" s="19"/>
      <c r="H66" s="41"/>
      <c r="I66" s="30"/>
      <c r="J66" s="41"/>
      <c r="K66" s="31" t="str">
        <f t="shared" ca="1" si="1"/>
        <v/>
      </c>
    </row>
    <row r="67" spans="1:11" x14ac:dyDescent="0.45">
      <c r="A67" s="30"/>
      <c r="B67" s="30"/>
      <c r="C67" s="19"/>
      <c r="D67" s="30"/>
      <c r="E67" s="19"/>
      <c r="F67" s="19"/>
      <c r="G67" s="19"/>
      <c r="H67" s="41"/>
      <c r="I67" s="30"/>
      <c r="J67" s="41"/>
      <c r="K67" s="31" t="str">
        <f t="shared" ca="1" si="1"/>
        <v/>
      </c>
    </row>
    <row r="68" spans="1:11" x14ac:dyDescent="0.45">
      <c r="A68" s="30"/>
      <c r="B68" s="30"/>
      <c r="C68" s="19"/>
      <c r="D68" s="30"/>
      <c r="E68" s="19"/>
      <c r="F68" s="19"/>
      <c r="G68" s="19"/>
      <c r="H68" s="41"/>
      <c r="I68" s="30"/>
      <c r="J68" s="41"/>
      <c r="K68" s="31" t="str">
        <f t="shared" ca="1" si="1"/>
        <v/>
      </c>
    </row>
    <row r="69" spans="1:11" x14ac:dyDescent="0.45">
      <c r="A69" s="30"/>
      <c r="B69" s="30"/>
      <c r="C69" s="19"/>
      <c r="D69" s="30"/>
      <c r="E69" s="19"/>
      <c r="F69" s="19"/>
      <c r="G69" s="19"/>
      <c r="H69" s="41"/>
      <c r="I69" s="30"/>
      <c r="J69" s="41"/>
      <c r="K69" s="31" t="str">
        <f t="shared" ca="1" si="1"/>
        <v/>
      </c>
    </row>
    <row r="70" spans="1:11" x14ac:dyDescent="0.45">
      <c r="A70" s="30"/>
      <c r="B70" s="30"/>
      <c r="C70" s="19"/>
      <c r="D70" s="30"/>
      <c r="E70" s="19"/>
      <c r="F70" s="19"/>
      <c r="G70" s="19"/>
      <c r="H70" s="41"/>
      <c r="I70" s="30"/>
      <c r="J70" s="41"/>
      <c r="K70" s="31" t="str">
        <f t="shared" ca="1" si="1"/>
        <v/>
      </c>
    </row>
    <row r="71" spans="1:11" x14ac:dyDescent="0.45">
      <c r="A71" s="30"/>
      <c r="B71" s="30"/>
      <c r="C71" s="19"/>
      <c r="D71" s="30"/>
      <c r="E71" s="19"/>
      <c r="F71" s="19"/>
      <c r="G71" s="19"/>
      <c r="H71" s="41"/>
      <c r="I71" s="30"/>
      <c r="J71" s="41"/>
      <c r="K71" s="31" t="str">
        <f t="shared" ref="K71:K106" ca="1" si="2">IF(OR(H71="",I71="Closed",I71="Verified"),"",MAX(0,TODAY()-H71))</f>
        <v/>
      </c>
    </row>
    <row r="72" spans="1:11" x14ac:dyDescent="0.45">
      <c r="A72" s="30"/>
      <c r="B72" s="30"/>
      <c r="C72" s="19"/>
      <c r="D72" s="30"/>
      <c r="E72" s="19"/>
      <c r="F72" s="19"/>
      <c r="G72" s="19"/>
      <c r="H72" s="41"/>
      <c r="I72" s="30"/>
      <c r="J72" s="41"/>
      <c r="K72" s="31" t="str">
        <f t="shared" ca="1" si="2"/>
        <v/>
      </c>
    </row>
    <row r="73" spans="1:11" x14ac:dyDescent="0.45">
      <c r="A73" s="30"/>
      <c r="B73" s="30"/>
      <c r="C73" s="19"/>
      <c r="D73" s="30"/>
      <c r="E73" s="19"/>
      <c r="F73" s="19"/>
      <c r="G73" s="19"/>
      <c r="H73" s="41"/>
      <c r="I73" s="30"/>
      <c r="J73" s="41"/>
      <c r="K73" s="31" t="str">
        <f t="shared" ca="1" si="2"/>
        <v/>
      </c>
    </row>
    <row r="74" spans="1:11" x14ac:dyDescent="0.45">
      <c r="A74" s="30"/>
      <c r="B74" s="30"/>
      <c r="C74" s="19"/>
      <c r="D74" s="30"/>
      <c r="E74" s="19"/>
      <c r="F74" s="19"/>
      <c r="G74" s="19"/>
      <c r="H74" s="41"/>
      <c r="I74" s="30"/>
      <c r="J74" s="41"/>
      <c r="K74" s="31" t="str">
        <f t="shared" ca="1" si="2"/>
        <v/>
      </c>
    </row>
    <row r="75" spans="1:11" x14ac:dyDescent="0.45">
      <c r="A75" s="30"/>
      <c r="B75" s="30"/>
      <c r="C75" s="19"/>
      <c r="D75" s="30"/>
      <c r="E75" s="19"/>
      <c r="F75" s="19"/>
      <c r="G75" s="19"/>
      <c r="H75" s="41"/>
      <c r="I75" s="30"/>
      <c r="J75" s="41"/>
      <c r="K75" s="31" t="str">
        <f t="shared" ca="1" si="2"/>
        <v/>
      </c>
    </row>
    <row r="76" spans="1:11" x14ac:dyDescent="0.45">
      <c r="A76" s="30"/>
      <c r="B76" s="30"/>
      <c r="C76" s="19"/>
      <c r="D76" s="30"/>
      <c r="E76" s="19"/>
      <c r="F76" s="19"/>
      <c r="G76" s="19"/>
      <c r="H76" s="41"/>
      <c r="I76" s="30"/>
      <c r="J76" s="41"/>
      <c r="K76" s="31" t="str">
        <f t="shared" ca="1" si="2"/>
        <v/>
      </c>
    </row>
    <row r="77" spans="1:11" x14ac:dyDescent="0.45">
      <c r="A77" s="30"/>
      <c r="B77" s="30"/>
      <c r="C77" s="19"/>
      <c r="D77" s="30"/>
      <c r="E77" s="19"/>
      <c r="F77" s="19"/>
      <c r="G77" s="19"/>
      <c r="H77" s="41"/>
      <c r="I77" s="30"/>
      <c r="J77" s="41"/>
      <c r="K77" s="31" t="str">
        <f t="shared" ca="1" si="2"/>
        <v/>
      </c>
    </row>
    <row r="78" spans="1:11" x14ac:dyDescent="0.45">
      <c r="A78" s="30"/>
      <c r="B78" s="30"/>
      <c r="C78" s="19"/>
      <c r="D78" s="30"/>
      <c r="E78" s="19"/>
      <c r="F78" s="19"/>
      <c r="G78" s="19"/>
      <c r="H78" s="41"/>
      <c r="I78" s="30"/>
      <c r="J78" s="41"/>
      <c r="K78" s="31" t="str">
        <f t="shared" ca="1" si="2"/>
        <v/>
      </c>
    </row>
    <row r="79" spans="1:11" x14ac:dyDescent="0.45">
      <c r="A79" s="30"/>
      <c r="B79" s="30"/>
      <c r="C79" s="19"/>
      <c r="D79" s="30"/>
      <c r="E79" s="19"/>
      <c r="F79" s="19"/>
      <c r="G79" s="19"/>
      <c r="H79" s="41"/>
      <c r="I79" s="30"/>
      <c r="J79" s="41"/>
      <c r="K79" s="31" t="str">
        <f t="shared" ca="1" si="2"/>
        <v/>
      </c>
    </row>
    <row r="80" spans="1:11" x14ac:dyDescent="0.45">
      <c r="A80" s="30"/>
      <c r="B80" s="30"/>
      <c r="C80" s="19"/>
      <c r="D80" s="30"/>
      <c r="E80" s="19"/>
      <c r="F80" s="19"/>
      <c r="G80" s="19"/>
      <c r="H80" s="41"/>
      <c r="I80" s="30"/>
      <c r="J80" s="41"/>
      <c r="K80" s="31" t="str">
        <f t="shared" ca="1" si="2"/>
        <v/>
      </c>
    </row>
    <row r="81" spans="1:11" x14ac:dyDescent="0.45">
      <c r="A81" s="30"/>
      <c r="B81" s="30"/>
      <c r="C81" s="19"/>
      <c r="D81" s="30"/>
      <c r="E81" s="19"/>
      <c r="F81" s="19"/>
      <c r="G81" s="19"/>
      <c r="H81" s="41"/>
      <c r="I81" s="30"/>
      <c r="J81" s="41"/>
      <c r="K81" s="31" t="str">
        <f t="shared" ca="1" si="2"/>
        <v/>
      </c>
    </row>
    <row r="82" spans="1:11" x14ac:dyDescent="0.45">
      <c r="A82" s="30"/>
      <c r="B82" s="30"/>
      <c r="C82" s="19"/>
      <c r="D82" s="30"/>
      <c r="E82" s="19"/>
      <c r="F82" s="19"/>
      <c r="G82" s="19"/>
      <c r="H82" s="41"/>
      <c r="I82" s="30"/>
      <c r="J82" s="41"/>
      <c r="K82" s="31" t="str">
        <f t="shared" ca="1" si="2"/>
        <v/>
      </c>
    </row>
    <row r="83" spans="1:11" x14ac:dyDescent="0.45">
      <c r="A83" s="30"/>
      <c r="B83" s="30"/>
      <c r="C83" s="19"/>
      <c r="D83" s="30"/>
      <c r="E83" s="19"/>
      <c r="F83" s="19"/>
      <c r="G83" s="19"/>
      <c r="H83" s="41"/>
      <c r="I83" s="30"/>
      <c r="J83" s="41"/>
      <c r="K83" s="31" t="str">
        <f t="shared" ca="1" si="2"/>
        <v/>
      </c>
    </row>
    <row r="84" spans="1:11" x14ac:dyDescent="0.45">
      <c r="A84" s="30"/>
      <c r="B84" s="30"/>
      <c r="C84" s="19"/>
      <c r="D84" s="30"/>
      <c r="E84" s="19"/>
      <c r="F84" s="19"/>
      <c r="G84" s="19"/>
      <c r="H84" s="41"/>
      <c r="I84" s="30"/>
      <c r="J84" s="41"/>
      <c r="K84" s="31" t="str">
        <f t="shared" ca="1" si="2"/>
        <v/>
      </c>
    </row>
    <row r="85" spans="1:11" x14ac:dyDescent="0.45">
      <c r="A85" s="30"/>
      <c r="B85" s="30"/>
      <c r="C85" s="19"/>
      <c r="D85" s="30"/>
      <c r="E85" s="19"/>
      <c r="F85" s="19"/>
      <c r="G85" s="19"/>
      <c r="H85" s="41"/>
      <c r="I85" s="30"/>
      <c r="J85" s="41"/>
      <c r="K85" s="31" t="str">
        <f t="shared" ca="1" si="2"/>
        <v/>
      </c>
    </row>
    <row r="86" spans="1:11" x14ac:dyDescent="0.45">
      <c r="A86" s="30"/>
      <c r="B86" s="30"/>
      <c r="C86" s="19"/>
      <c r="D86" s="30"/>
      <c r="E86" s="19"/>
      <c r="F86" s="19"/>
      <c r="G86" s="19"/>
      <c r="H86" s="41"/>
      <c r="I86" s="30"/>
      <c r="J86" s="41"/>
      <c r="K86" s="31" t="str">
        <f t="shared" ca="1" si="2"/>
        <v/>
      </c>
    </row>
    <row r="87" spans="1:11" x14ac:dyDescent="0.45">
      <c r="A87" s="30"/>
      <c r="B87" s="30"/>
      <c r="C87" s="19"/>
      <c r="D87" s="30"/>
      <c r="E87" s="19"/>
      <c r="F87" s="19"/>
      <c r="G87" s="19"/>
      <c r="H87" s="41"/>
      <c r="I87" s="30"/>
      <c r="J87" s="41"/>
      <c r="K87" s="31" t="str">
        <f t="shared" ca="1" si="2"/>
        <v/>
      </c>
    </row>
    <row r="88" spans="1:11" x14ac:dyDescent="0.45">
      <c r="A88" s="30"/>
      <c r="B88" s="30"/>
      <c r="C88" s="19"/>
      <c r="D88" s="30"/>
      <c r="E88" s="19"/>
      <c r="F88" s="19"/>
      <c r="G88" s="19"/>
      <c r="H88" s="41"/>
      <c r="I88" s="30"/>
      <c r="J88" s="41"/>
      <c r="K88" s="31" t="str">
        <f t="shared" ca="1" si="2"/>
        <v/>
      </c>
    </row>
    <row r="89" spans="1:11" x14ac:dyDescent="0.45">
      <c r="A89" s="30"/>
      <c r="B89" s="30"/>
      <c r="C89" s="19"/>
      <c r="D89" s="30"/>
      <c r="E89" s="19"/>
      <c r="F89" s="19"/>
      <c r="G89" s="19"/>
      <c r="H89" s="41"/>
      <c r="I89" s="30"/>
      <c r="J89" s="41"/>
      <c r="K89" s="31" t="str">
        <f t="shared" ca="1" si="2"/>
        <v/>
      </c>
    </row>
    <row r="90" spans="1:11" x14ac:dyDescent="0.45">
      <c r="A90" s="30"/>
      <c r="B90" s="30"/>
      <c r="C90" s="19"/>
      <c r="D90" s="30"/>
      <c r="E90" s="19"/>
      <c r="F90" s="19"/>
      <c r="G90" s="19"/>
      <c r="H90" s="41"/>
      <c r="I90" s="30"/>
      <c r="J90" s="41"/>
      <c r="K90" s="31" t="str">
        <f t="shared" ca="1" si="2"/>
        <v/>
      </c>
    </row>
    <row r="91" spans="1:11" x14ac:dyDescent="0.45">
      <c r="A91" s="30"/>
      <c r="B91" s="30"/>
      <c r="C91" s="19"/>
      <c r="D91" s="30"/>
      <c r="E91" s="19"/>
      <c r="F91" s="19"/>
      <c r="G91" s="19"/>
      <c r="H91" s="41"/>
      <c r="I91" s="30"/>
      <c r="J91" s="41"/>
      <c r="K91" s="31" t="str">
        <f t="shared" ca="1" si="2"/>
        <v/>
      </c>
    </row>
    <row r="92" spans="1:11" x14ac:dyDescent="0.45">
      <c r="A92" s="30"/>
      <c r="B92" s="30"/>
      <c r="C92" s="19"/>
      <c r="D92" s="30"/>
      <c r="E92" s="19"/>
      <c r="F92" s="19"/>
      <c r="G92" s="19"/>
      <c r="H92" s="41"/>
      <c r="I92" s="30"/>
      <c r="J92" s="41"/>
      <c r="K92" s="31" t="str">
        <f t="shared" ca="1" si="2"/>
        <v/>
      </c>
    </row>
    <row r="93" spans="1:11" x14ac:dyDescent="0.45">
      <c r="A93" s="30"/>
      <c r="B93" s="30"/>
      <c r="C93" s="19"/>
      <c r="D93" s="30"/>
      <c r="E93" s="19"/>
      <c r="F93" s="19"/>
      <c r="G93" s="19"/>
      <c r="H93" s="41"/>
      <c r="I93" s="30"/>
      <c r="J93" s="41"/>
      <c r="K93" s="31" t="str">
        <f t="shared" ca="1" si="2"/>
        <v/>
      </c>
    </row>
    <row r="94" spans="1:11" x14ac:dyDescent="0.45">
      <c r="A94" s="30"/>
      <c r="B94" s="30"/>
      <c r="C94" s="19"/>
      <c r="D94" s="30"/>
      <c r="E94" s="19"/>
      <c r="F94" s="19"/>
      <c r="G94" s="19"/>
      <c r="H94" s="41"/>
      <c r="I94" s="30"/>
      <c r="J94" s="41"/>
      <c r="K94" s="31" t="str">
        <f t="shared" ca="1" si="2"/>
        <v/>
      </c>
    </row>
    <row r="95" spans="1:11" x14ac:dyDescent="0.45">
      <c r="A95" s="30"/>
      <c r="B95" s="30"/>
      <c r="C95" s="19"/>
      <c r="D95" s="30"/>
      <c r="E95" s="19"/>
      <c r="F95" s="19"/>
      <c r="G95" s="19"/>
      <c r="H95" s="41"/>
      <c r="I95" s="30"/>
      <c r="J95" s="41"/>
      <c r="K95" s="31" t="str">
        <f t="shared" ca="1" si="2"/>
        <v/>
      </c>
    </row>
    <row r="96" spans="1:11" x14ac:dyDescent="0.45">
      <c r="A96" s="30"/>
      <c r="B96" s="30"/>
      <c r="C96" s="19"/>
      <c r="D96" s="30"/>
      <c r="E96" s="19"/>
      <c r="F96" s="19"/>
      <c r="G96" s="19"/>
      <c r="H96" s="41"/>
      <c r="I96" s="30"/>
      <c r="J96" s="41"/>
      <c r="K96" s="31" t="str">
        <f t="shared" ca="1" si="2"/>
        <v/>
      </c>
    </row>
    <row r="97" spans="1:11" x14ac:dyDescent="0.45">
      <c r="A97" s="30"/>
      <c r="B97" s="30"/>
      <c r="C97" s="19"/>
      <c r="D97" s="30"/>
      <c r="E97" s="19"/>
      <c r="F97" s="19"/>
      <c r="G97" s="19"/>
      <c r="H97" s="41"/>
      <c r="I97" s="30"/>
      <c r="J97" s="41"/>
      <c r="K97" s="31" t="str">
        <f t="shared" ca="1" si="2"/>
        <v/>
      </c>
    </row>
    <row r="98" spans="1:11" x14ac:dyDescent="0.45">
      <c r="A98" s="30"/>
      <c r="B98" s="30"/>
      <c r="C98" s="19"/>
      <c r="D98" s="30"/>
      <c r="E98" s="19"/>
      <c r="F98" s="19"/>
      <c r="G98" s="19"/>
      <c r="H98" s="41"/>
      <c r="I98" s="30"/>
      <c r="J98" s="41"/>
      <c r="K98" s="31" t="str">
        <f t="shared" ca="1" si="2"/>
        <v/>
      </c>
    </row>
    <row r="99" spans="1:11" x14ac:dyDescent="0.45">
      <c r="A99" s="30"/>
      <c r="B99" s="30"/>
      <c r="C99" s="19"/>
      <c r="D99" s="30"/>
      <c r="E99" s="19"/>
      <c r="F99" s="19"/>
      <c r="G99" s="19"/>
      <c r="H99" s="41"/>
      <c r="I99" s="30"/>
      <c r="J99" s="41"/>
      <c r="K99" s="31" t="str">
        <f t="shared" ca="1" si="2"/>
        <v/>
      </c>
    </row>
    <row r="100" spans="1:11" x14ac:dyDescent="0.45">
      <c r="A100" s="30"/>
      <c r="B100" s="30"/>
      <c r="C100" s="19"/>
      <c r="D100" s="30"/>
      <c r="E100" s="19"/>
      <c r="F100" s="19"/>
      <c r="G100" s="19"/>
      <c r="H100" s="41"/>
      <c r="I100" s="30"/>
      <c r="J100" s="41"/>
      <c r="K100" s="31" t="str">
        <f t="shared" ca="1" si="2"/>
        <v/>
      </c>
    </row>
    <row r="101" spans="1:11" x14ac:dyDescent="0.45">
      <c r="A101" s="30"/>
      <c r="B101" s="30"/>
      <c r="C101" s="19"/>
      <c r="D101" s="30"/>
      <c r="E101" s="19"/>
      <c r="F101" s="19"/>
      <c r="G101" s="19"/>
      <c r="H101" s="41"/>
      <c r="I101" s="30"/>
      <c r="J101" s="41"/>
      <c r="K101" s="31" t="str">
        <f t="shared" ca="1" si="2"/>
        <v/>
      </c>
    </row>
    <row r="102" spans="1:11" x14ac:dyDescent="0.45">
      <c r="A102" s="30"/>
      <c r="B102" s="30"/>
      <c r="C102" s="19"/>
      <c r="D102" s="30"/>
      <c r="E102" s="19"/>
      <c r="F102" s="19"/>
      <c r="G102" s="19"/>
      <c r="H102" s="41"/>
      <c r="I102" s="30"/>
      <c r="J102" s="41"/>
      <c r="K102" s="31" t="str">
        <f t="shared" ca="1" si="2"/>
        <v/>
      </c>
    </row>
    <row r="103" spans="1:11" x14ac:dyDescent="0.45">
      <c r="A103" s="30"/>
      <c r="B103" s="30"/>
      <c r="C103" s="19"/>
      <c r="D103" s="30"/>
      <c r="E103" s="19"/>
      <c r="F103" s="19"/>
      <c r="G103" s="19"/>
      <c r="H103" s="41"/>
      <c r="I103" s="30"/>
      <c r="J103" s="41"/>
      <c r="K103" s="31" t="str">
        <f t="shared" ca="1" si="2"/>
        <v/>
      </c>
    </row>
    <row r="104" spans="1:11" x14ac:dyDescent="0.45">
      <c r="A104" s="30"/>
      <c r="B104" s="30"/>
      <c r="C104" s="19"/>
      <c r="D104" s="30"/>
      <c r="E104" s="19"/>
      <c r="F104" s="19"/>
      <c r="G104" s="19"/>
      <c r="H104" s="41"/>
      <c r="I104" s="30"/>
      <c r="J104" s="41"/>
      <c r="K104" s="31" t="str">
        <f t="shared" ca="1" si="2"/>
        <v/>
      </c>
    </row>
    <row r="105" spans="1:11" x14ac:dyDescent="0.45">
      <c r="A105" s="30"/>
      <c r="B105" s="30"/>
      <c r="C105" s="19"/>
      <c r="D105" s="30"/>
      <c r="E105" s="19"/>
      <c r="F105" s="19"/>
      <c r="G105" s="19"/>
      <c r="H105" s="41"/>
      <c r="I105" s="30"/>
      <c r="J105" s="41"/>
      <c r="K105" s="31" t="str">
        <f t="shared" ca="1" si="2"/>
        <v/>
      </c>
    </row>
    <row r="106" spans="1:11" x14ac:dyDescent="0.45">
      <c r="A106" s="30"/>
      <c r="B106" s="30"/>
      <c r="C106" s="19"/>
      <c r="D106" s="30"/>
      <c r="E106" s="19"/>
      <c r="F106" s="19"/>
      <c r="G106" s="19"/>
      <c r="H106" s="41"/>
      <c r="I106" s="30"/>
      <c r="J106" s="41"/>
      <c r="K106" s="31" t="str">
        <f t="shared" ca="1" si="2"/>
        <v/>
      </c>
    </row>
  </sheetData>
  <autoFilter ref="A5:K106" xr:uid="{00000000-0009-0000-0000-000004000000}"/>
  <conditionalFormatting sqref="D6:D106">
    <cfRule type="cellIs" dxfId="8" priority="1" operator="equal">
      <formula>"Critical"</formula>
    </cfRule>
    <cfRule type="cellIs" dxfId="7" priority="2" operator="equal">
      <formula>"High"</formula>
    </cfRule>
    <cfRule type="cellIs" dxfId="6" priority="3" operator="equal">
      <formula>"Medium"</formula>
    </cfRule>
    <cfRule type="cellIs" dxfId="5" priority="4" operator="equal">
      <formula>"Low"</formula>
    </cfRule>
  </conditionalFormatting>
  <conditionalFormatting sqref="I6:I106">
    <cfRule type="cellIs" dxfId="4" priority="5" operator="equal">
      <formula>"Open"</formula>
    </cfRule>
    <cfRule type="cellIs" dxfId="3" priority="6" operator="equal">
      <formula>"In progress"</formula>
    </cfRule>
    <cfRule type="cellIs" dxfId="2" priority="7" operator="equal">
      <formula>"Closed"</formula>
    </cfRule>
    <cfRule type="cellIs" dxfId="1" priority="8" operator="equal">
      <formula>"Verified"</formula>
    </cfRule>
  </conditionalFormatting>
  <conditionalFormatting sqref="K7:K106">
    <cfRule type="cellIs" dxfId="0" priority="9" operator="greaterThan">
      <formula>0</formula>
    </cfRule>
  </conditionalFormatting>
  <dataValidations count="3">
    <dataValidation type="list" allowBlank="1" errorTitle="Invalid entry" error="Please choose a value from the list." sqref="D7:D106" xr:uid="{00000000-0002-0000-0400-000000000000}">
      <formula1>"Critical,High,Medium,Low"</formula1>
    </dataValidation>
    <dataValidation type="list" allowBlank="1" errorTitle="Invalid entry" error="Please choose a value from the list." sqref="I7:I106" xr:uid="{00000000-0002-0000-0400-000001000000}">
      <formula1>"Open,In progress,Closed,Verified"</formula1>
    </dataValidation>
    <dataValidation type="date" operator="greaterThan" allowBlank="1" error="Please enter a valid date (dd/mm/yyyy)." sqref="H7:H106 J7:J106" xr:uid="{00000000-0002-0000-0400-000002000000}">
      <formula1>36526</formula1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Third-Party Risk Management Security Questionnaire&amp;C&amp;8 © Muhammad Anwar · muhammad-anwar.com&amp;R&amp;8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Introduction</vt:lpstr>
      <vt:lpstr>Supplier Profile</vt:lpstr>
      <vt:lpstr>Questionnaire</vt:lpstr>
      <vt:lpstr>Risk Summary</vt:lpstr>
      <vt:lpstr>Findings &amp; Remediation</vt:lpstr>
      <vt:lpstr>Introduction!Print_Area</vt:lpstr>
      <vt:lpstr>'Findings &amp; Remediation'!Print_Titles</vt:lpstr>
      <vt:lpstr>Questionnaire!Print_Titles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Third-Party Risk Management Security Questionnaire</dc:title>
  <dc:creator>Muhammad Anwar · muhammad-anwar.com</dc:creator>
  <cp:lastModifiedBy>Muhammad Anwar</cp:lastModifiedBy>
  <dcterms:created xsi:type="dcterms:W3CDTF">2026-10-09T10:34:50Z</dcterms:created>
  <dcterms:modified xsi:type="dcterms:W3CDTF">2026-10-09T10:36:27Z</dcterms:modified>
</cp:coreProperties>
</file>